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-240" windowWidth="18780" windowHeight="934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Foglio1!$A$1:$Z$50</definedName>
  </definedNames>
  <calcPr calcId="125725"/>
</workbook>
</file>

<file path=xl/calcChain.xml><?xml version="1.0" encoding="utf-8"?>
<calcChain xmlns="http://schemas.openxmlformats.org/spreadsheetml/2006/main">
  <c r="E34" i="1"/>
  <c r="E14"/>
  <c r="E13"/>
  <c r="E7"/>
  <c r="E16" s="1"/>
  <c r="E8" l="1"/>
  <c r="E10" s="1"/>
  <c r="H20"/>
  <c r="F19"/>
  <c r="E17"/>
</calcChain>
</file>

<file path=xl/sharedStrings.xml><?xml version="1.0" encoding="utf-8"?>
<sst xmlns="http://schemas.openxmlformats.org/spreadsheetml/2006/main" count="39" uniqueCount="37">
  <si>
    <t>m3/h</t>
  </si>
  <si>
    <t>L/h</t>
  </si>
  <si>
    <t>kW</t>
  </si>
  <si>
    <t>Potenzialità dichiesta gas GPL</t>
  </si>
  <si>
    <t>Portata gas</t>
  </si>
  <si>
    <t>Velocità nella condotta</t>
  </si>
  <si>
    <t>m/s</t>
  </si>
  <si>
    <t>Diametro della condotta</t>
  </si>
  <si>
    <t>Di mm</t>
  </si>
  <si>
    <t>Lunghezza tubazione</t>
  </si>
  <si>
    <t>m</t>
  </si>
  <si>
    <t>Tubazione equivalente</t>
  </si>
  <si>
    <t>Lunghezza complessiva</t>
  </si>
  <si>
    <t xml:space="preserve">Perdita  di carico </t>
  </si>
  <si>
    <t xml:space="preserve">∆P mbar </t>
  </si>
  <si>
    <t xml:space="preserve">20x2 </t>
  </si>
  <si>
    <t xml:space="preserve">commerciale </t>
  </si>
  <si>
    <t>Fattori numerici: algoritmi scientifici</t>
  </si>
  <si>
    <t>mm H2O</t>
  </si>
  <si>
    <t>SCHEDA DI CALCOLO PERDITE DI CARICO TUBAZIONI</t>
  </si>
  <si>
    <t>Elettrodo di riferimento</t>
  </si>
  <si>
    <t>Guarnizione di tenuta</t>
  </si>
  <si>
    <t>Scatola di controllo</t>
  </si>
  <si>
    <t>Fiato meccanico 150 mm H2O</t>
  </si>
  <si>
    <t>Piastrino pre terra</t>
  </si>
  <si>
    <t>Cartello norme di comportamento</t>
  </si>
  <si>
    <t>Sabbia di cava o terra sciolta</t>
  </si>
  <si>
    <t>Griglia di allarme gialla</t>
  </si>
  <si>
    <t>Anodo di protezione</t>
  </si>
  <si>
    <t>Vedi D.M. 14.05.2004</t>
  </si>
  <si>
    <t>con protezione catodica</t>
  </si>
  <si>
    <t xml:space="preserve">Serbatoio verticale interrato </t>
  </si>
  <si>
    <r>
      <t xml:space="preserve">∆P </t>
    </r>
    <r>
      <rPr>
        <vertAlign val="subscript"/>
        <sz val="20"/>
        <color theme="1"/>
        <rFont val="Calibri"/>
        <family val="2"/>
        <scheme val="minor"/>
      </rPr>
      <t>mbar</t>
    </r>
    <r>
      <rPr>
        <sz val="20"/>
        <color theme="1"/>
        <rFont val="Calibri"/>
        <family val="2"/>
        <scheme val="minor"/>
      </rPr>
      <t xml:space="preserve"> = (2,275 x 10</t>
    </r>
    <r>
      <rPr>
        <vertAlign val="superscript"/>
        <sz val="20"/>
        <color theme="1"/>
        <rFont val="Calibri"/>
        <family val="2"/>
        <scheme val="minor"/>
      </rPr>
      <t>^6</t>
    </r>
    <r>
      <rPr>
        <sz val="20"/>
        <color theme="1"/>
        <rFont val="Calibri"/>
        <family val="2"/>
        <scheme val="minor"/>
      </rPr>
      <t xml:space="preserve"> x d </t>
    </r>
    <r>
      <rPr>
        <vertAlign val="subscript"/>
        <sz val="20"/>
        <color theme="1"/>
        <rFont val="Calibri"/>
        <family val="2"/>
        <scheme val="minor"/>
      </rPr>
      <t>mm</t>
    </r>
    <r>
      <rPr>
        <sz val="20"/>
        <color theme="1"/>
        <rFont val="Calibri"/>
        <family val="2"/>
        <scheme val="minor"/>
      </rPr>
      <t xml:space="preserve"> x Q</t>
    </r>
    <r>
      <rPr>
        <vertAlign val="subscript"/>
        <sz val="20"/>
        <color theme="1"/>
        <rFont val="Calibri"/>
        <family val="2"/>
        <scheme val="minor"/>
      </rPr>
      <t>m3</t>
    </r>
    <r>
      <rPr>
        <vertAlign val="superscript"/>
        <sz val="20"/>
        <color theme="1"/>
        <rFont val="Calibri"/>
        <family val="2"/>
        <scheme val="minor"/>
      </rPr>
      <t>^1,82</t>
    </r>
    <r>
      <rPr>
        <sz val="20"/>
        <color theme="1"/>
        <rFont val="Calibri"/>
        <family val="2"/>
        <scheme val="minor"/>
      </rPr>
      <t xml:space="preserve"> x D</t>
    </r>
    <r>
      <rPr>
        <vertAlign val="subscript"/>
        <sz val="20"/>
        <color theme="1"/>
        <rFont val="Calibri"/>
        <family val="2"/>
        <scheme val="minor"/>
      </rPr>
      <t>mm</t>
    </r>
    <r>
      <rPr>
        <vertAlign val="superscript"/>
        <sz val="20"/>
        <color theme="1"/>
        <rFont val="Calibri"/>
        <family val="2"/>
        <scheme val="minor"/>
      </rPr>
      <t>^(</t>
    </r>
    <r>
      <rPr>
        <vertAlign val="subscript"/>
        <sz val="20"/>
        <color theme="1"/>
        <rFont val="Calibri"/>
        <family val="2"/>
        <scheme val="minor"/>
      </rPr>
      <t xml:space="preserve"> </t>
    </r>
    <r>
      <rPr>
        <vertAlign val="superscript"/>
        <sz val="20"/>
        <color theme="1"/>
        <rFont val="Calibri"/>
        <family val="2"/>
        <scheme val="minor"/>
      </rPr>
      <t>-4,82 )</t>
    </r>
    <r>
      <rPr>
        <sz val="20"/>
        <color theme="1"/>
        <rFont val="Calibri"/>
        <family val="2"/>
        <scheme val="minor"/>
      </rPr>
      <t xml:space="preserve">x  L </t>
    </r>
    <r>
      <rPr>
        <vertAlign val="subscript"/>
        <sz val="20"/>
        <color theme="1"/>
        <rFont val="Calibri"/>
        <family val="2"/>
        <scheme val="minor"/>
      </rPr>
      <t>m</t>
    </r>
    <r>
      <rPr>
        <sz val="20"/>
        <color theme="1"/>
        <rFont val="Calibri"/>
        <family val="2"/>
        <scheme val="minor"/>
      </rPr>
      <t>)/100</t>
    </r>
  </si>
  <si>
    <t>UNI11528</t>
  </si>
  <si>
    <t>Fa.4774.2</t>
  </si>
  <si>
    <t>GAS GPL NEL RESIDENZIALE AUTONOMO</t>
  </si>
  <si>
    <t>tubazioni gas multistrato interrata con guaina esterna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</si>
</sst>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24"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20"/>
      <color theme="1"/>
      <name val="Arial Narrow"/>
      <family val="2"/>
    </font>
    <font>
      <sz val="20"/>
      <color theme="1"/>
      <name val="Calibri"/>
      <family val="2"/>
      <scheme val="minor"/>
    </font>
    <font>
      <sz val="20"/>
      <name val="Arial Narrow"/>
      <family val="2"/>
    </font>
    <font>
      <sz val="20"/>
      <color rgb="FFFF0000"/>
      <name val="Arial Narrow"/>
      <family val="2"/>
    </font>
    <font>
      <sz val="20"/>
      <color rgb="FF0070C0"/>
      <name val="Arial Narrow"/>
      <family val="2"/>
    </font>
    <font>
      <b/>
      <sz val="20"/>
      <color rgb="FFFF0000"/>
      <name val="Arial Narrow"/>
      <family val="2"/>
    </font>
    <font>
      <b/>
      <sz val="20"/>
      <color rgb="FF0070C0"/>
      <name val="Arial Narrow"/>
      <family val="2"/>
    </font>
    <font>
      <sz val="20"/>
      <color theme="1"/>
      <name val="Calibri"/>
      <family val="2"/>
    </font>
    <font>
      <sz val="20"/>
      <color theme="0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24"/>
      <color theme="1"/>
      <name val="Arial Black"/>
      <family val="2"/>
    </font>
    <font>
      <b/>
      <i/>
      <sz val="20"/>
      <color theme="1"/>
      <name val="Arial Narrow"/>
      <family val="2"/>
    </font>
    <font>
      <sz val="24"/>
      <color rgb="FF0070C0"/>
      <name val="Arial Black"/>
      <family val="2"/>
    </font>
    <font>
      <b/>
      <sz val="24"/>
      <color theme="1"/>
      <name val="Calibri"/>
      <family val="2"/>
      <scheme val="minor"/>
    </font>
    <font>
      <sz val="2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/>
    <xf numFmtId="0" fontId="4" fillId="0" borderId="0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4" fillId="0" borderId="0" xfId="0" applyFont="1" applyFill="1" applyBorder="1"/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/>
      <protection hidden="1"/>
    </xf>
    <xf numFmtId="0" fontId="8" fillId="0" borderId="0" xfId="0" applyFont="1"/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/>
    <xf numFmtId="0" fontId="7" fillId="0" borderId="0" xfId="0" applyFont="1"/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 hidden="1"/>
    </xf>
    <xf numFmtId="0" fontId="7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2" fillId="0" borderId="0" xfId="0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Border="1"/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Border="1" applyAlignment="1"/>
    <xf numFmtId="165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164" fontId="7" fillId="0" borderId="4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0" fontId="14" fillId="0" borderId="4" xfId="0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0" fillId="0" borderId="9" xfId="0" applyBorder="1"/>
    <xf numFmtId="0" fontId="7" fillId="0" borderId="4" xfId="0" applyFont="1" applyFill="1" applyBorder="1"/>
    <xf numFmtId="0" fontId="9" fillId="0" borderId="11" xfId="0" applyFont="1" applyFill="1" applyBorder="1" applyAlignment="1" applyProtection="1">
      <alignment vertical="center"/>
      <protection hidden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0" fillId="0" borderId="11" xfId="0" applyBorder="1"/>
    <xf numFmtId="0" fontId="7" fillId="0" borderId="11" xfId="0" applyFont="1" applyFill="1" applyBorder="1" applyAlignment="1" applyProtection="1">
      <alignment horizontal="left" vertical="center"/>
    </xf>
    <xf numFmtId="164" fontId="7" fillId="0" borderId="1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18" fillId="0" borderId="0" xfId="0" applyFont="1"/>
    <xf numFmtId="0" fontId="7" fillId="2" borderId="12" xfId="0" applyFont="1" applyFill="1" applyBorder="1" applyAlignment="1" applyProtection="1">
      <alignment horizontal="center" vertical="center"/>
      <protection hidden="1"/>
    </xf>
    <xf numFmtId="164" fontId="7" fillId="2" borderId="12" xfId="0" applyNumberFormat="1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0" fontId="8" fillId="2" borderId="10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3" borderId="12" xfId="0" applyFont="1" applyFill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 applyProtection="1">
      <alignment horizontal="center"/>
      <protection locked="0" hidden="1"/>
    </xf>
    <xf numFmtId="0" fontId="7" fillId="3" borderId="13" xfId="0" applyFont="1" applyFill="1" applyBorder="1" applyAlignment="1" applyProtection="1">
      <alignment horizontal="center" vertical="center"/>
      <protection locked="0" hidden="1"/>
    </xf>
    <xf numFmtId="0" fontId="8" fillId="3" borderId="1" xfId="0" applyFont="1" applyFill="1" applyBorder="1" applyAlignment="1" applyProtection="1">
      <alignment horizontal="center"/>
      <protection locked="0" hidden="1"/>
    </xf>
    <xf numFmtId="0" fontId="23" fillId="0" borderId="0" xfId="0" applyFont="1"/>
    <xf numFmtId="0" fontId="7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5" fontId="9" fillId="0" borderId="0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locked="0" hidden="1"/>
    </xf>
    <xf numFmtId="164" fontId="7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95373</xdr:colOff>
      <xdr:row>0</xdr:row>
      <xdr:rowOff>66674</xdr:rowOff>
    </xdr:from>
    <xdr:to>
      <xdr:col>2</xdr:col>
      <xdr:colOff>2822810</xdr:colOff>
      <xdr:row>2</xdr:row>
      <xdr:rowOff>381000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373" y="66674"/>
          <a:ext cx="4006508" cy="1103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420157</xdr:colOff>
      <xdr:row>52</xdr:row>
      <xdr:rowOff>89429</xdr:rowOff>
    </xdr:from>
    <xdr:to>
      <xdr:col>4</xdr:col>
      <xdr:colOff>420157</xdr:colOff>
      <xdr:row>52</xdr:row>
      <xdr:rowOff>135148</xdr:rowOff>
    </xdr:to>
    <xdr:sp macro="" textlink="">
      <xdr:nvSpPr>
        <xdr:cNvPr id="4" name="Parentesi graffa chiusa 3"/>
        <xdr:cNvSpPr/>
      </xdr:nvSpPr>
      <xdr:spPr>
        <a:xfrm>
          <a:off x="15536332" y="18787004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4</xdr:col>
      <xdr:colOff>420157</xdr:colOff>
      <xdr:row>50</xdr:row>
      <xdr:rowOff>89429</xdr:rowOff>
    </xdr:from>
    <xdr:to>
      <xdr:col>4</xdr:col>
      <xdr:colOff>420157</xdr:colOff>
      <xdr:row>50</xdr:row>
      <xdr:rowOff>135148</xdr:rowOff>
    </xdr:to>
    <xdr:sp macro="" textlink="">
      <xdr:nvSpPr>
        <xdr:cNvPr id="6" name="Parentesi graffa chiusa 5"/>
        <xdr:cNvSpPr/>
      </xdr:nvSpPr>
      <xdr:spPr>
        <a:xfrm>
          <a:off x="12380836" y="4743072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420157</xdr:colOff>
      <xdr:row>52</xdr:row>
      <xdr:rowOff>89429</xdr:rowOff>
    </xdr:from>
    <xdr:to>
      <xdr:col>5</xdr:col>
      <xdr:colOff>420157</xdr:colOff>
      <xdr:row>52</xdr:row>
      <xdr:rowOff>135148</xdr:rowOff>
    </xdr:to>
    <xdr:sp macro="" textlink="">
      <xdr:nvSpPr>
        <xdr:cNvPr id="7" name="Parentesi graffa chiusa 6"/>
        <xdr:cNvSpPr/>
      </xdr:nvSpPr>
      <xdr:spPr>
        <a:xfrm>
          <a:off x="12380836" y="4743072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420157</xdr:colOff>
      <xdr:row>50</xdr:row>
      <xdr:rowOff>89429</xdr:rowOff>
    </xdr:from>
    <xdr:to>
      <xdr:col>5</xdr:col>
      <xdr:colOff>420157</xdr:colOff>
      <xdr:row>50</xdr:row>
      <xdr:rowOff>135148</xdr:rowOff>
    </xdr:to>
    <xdr:sp macro="" textlink="">
      <xdr:nvSpPr>
        <xdr:cNvPr id="8" name="Parentesi graffa chiusa 7"/>
        <xdr:cNvSpPr/>
      </xdr:nvSpPr>
      <xdr:spPr>
        <a:xfrm>
          <a:off x="13033978" y="4743072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7</xdr:col>
      <xdr:colOff>312965</xdr:colOff>
      <xdr:row>5</xdr:row>
      <xdr:rowOff>334126</xdr:rowOff>
    </xdr:from>
    <xdr:to>
      <xdr:col>15</xdr:col>
      <xdr:colOff>163287</xdr:colOff>
      <xdr:row>14</xdr:row>
      <xdr:rowOff>149680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5572" t="26655" r="43285" b="21324"/>
        <a:stretch>
          <a:fillRect/>
        </a:stretch>
      </xdr:blipFill>
      <xdr:spPr bwMode="auto">
        <a:xfrm>
          <a:off x="10736036" y="2307162"/>
          <a:ext cx="5919108" cy="328537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</xdr:col>
      <xdr:colOff>136070</xdr:colOff>
      <xdr:row>18</xdr:row>
      <xdr:rowOff>40822</xdr:rowOff>
    </xdr:from>
    <xdr:to>
      <xdr:col>5</xdr:col>
      <xdr:colOff>40822</xdr:colOff>
      <xdr:row>30</xdr:row>
      <xdr:rowOff>289385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9213" y="7062108"/>
          <a:ext cx="7170966" cy="54328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598714</xdr:colOff>
      <xdr:row>30</xdr:row>
      <xdr:rowOff>435430</xdr:rowOff>
    </xdr:from>
    <xdr:to>
      <xdr:col>2</xdr:col>
      <xdr:colOff>2381251</xdr:colOff>
      <xdr:row>32</xdr:row>
      <xdr:rowOff>398656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98714" y="12641037"/>
          <a:ext cx="3061608" cy="10109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898072</xdr:colOff>
      <xdr:row>20</xdr:row>
      <xdr:rowOff>0</xdr:rowOff>
    </xdr:from>
    <xdr:to>
      <xdr:col>5</xdr:col>
      <xdr:colOff>1442359</xdr:colOff>
      <xdr:row>20</xdr:row>
      <xdr:rowOff>408214</xdr:rowOff>
    </xdr:to>
    <xdr:sp macro="" textlink="">
      <xdr:nvSpPr>
        <xdr:cNvPr id="11" name="CasellaDiTesto 10"/>
        <xdr:cNvSpPr txBox="1"/>
      </xdr:nvSpPr>
      <xdr:spPr>
        <a:xfrm>
          <a:off x="8817429" y="10178143"/>
          <a:ext cx="544287" cy="40821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5</xdr:col>
      <xdr:colOff>911679</xdr:colOff>
      <xdr:row>21</xdr:row>
      <xdr:rowOff>27214</xdr:rowOff>
    </xdr:from>
    <xdr:to>
      <xdr:col>5</xdr:col>
      <xdr:colOff>1442358</xdr:colOff>
      <xdr:row>21</xdr:row>
      <xdr:rowOff>449035</xdr:rowOff>
    </xdr:to>
    <xdr:sp macro="" textlink="">
      <xdr:nvSpPr>
        <xdr:cNvPr id="12" name="CasellaDiTesto 11"/>
        <xdr:cNvSpPr txBox="1"/>
      </xdr:nvSpPr>
      <xdr:spPr>
        <a:xfrm>
          <a:off x="8831036" y="10668000"/>
          <a:ext cx="530679" cy="421821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5</xdr:col>
      <xdr:colOff>938893</xdr:colOff>
      <xdr:row>26</xdr:row>
      <xdr:rowOff>54429</xdr:rowOff>
    </xdr:from>
    <xdr:to>
      <xdr:col>5</xdr:col>
      <xdr:colOff>1477737</xdr:colOff>
      <xdr:row>26</xdr:row>
      <xdr:rowOff>503464</xdr:rowOff>
    </xdr:to>
    <xdr:sp macro="" textlink="">
      <xdr:nvSpPr>
        <xdr:cNvPr id="15" name="CasellaDiTesto 14"/>
        <xdr:cNvSpPr txBox="1"/>
      </xdr:nvSpPr>
      <xdr:spPr>
        <a:xfrm>
          <a:off x="8858250" y="13307786"/>
          <a:ext cx="538844" cy="44903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5</xdr:col>
      <xdr:colOff>938894</xdr:colOff>
      <xdr:row>25</xdr:row>
      <xdr:rowOff>65316</xdr:rowOff>
    </xdr:from>
    <xdr:to>
      <xdr:col>5</xdr:col>
      <xdr:colOff>1466852</xdr:colOff>
      <xdr:row>25</xdr:row>
      <xdr:rowOff>462642</xdr:rowOff>
    </xdr:to>
    <xdr:sp macro="" textlink="">
      <xdr:nvSpPr>
        <xdr:cNvPr id="16" name="CasellaDiTesto 15"/>
        <xdr:cNvSpPr txBox="1"/>
      </xdr:nvSpPr>
      <xdr:spPr>
        <a:xfrm>
          <a:off x="8858251" y="12787995"/>
          <a:ext cx="527958" cy="397326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5</xdr:col>
      <xdr:colOff>938893</xdr:colOff>
      <xdr:row>24</xdr:row>
      <xdr:rowOff>68037</xdr:rowOff>
    </xdr:from>
    <xdr:to>
      <xdr:col>5</xdr:col>
      <xdr:colOff>1469572</xdr:colOff>
      <xdr:row>24</xdr:row>
      <xdr:rowOff>476250</xdr:rowOff>
    </xdr:to>
    <xdr:sp macro="" textlink="">
      <xdr:nvSpPr>
        <xdr:cNvPr id="17" name="CasellaDiTesto 16"/>
        <xdr:cNvSpPr txBox="1"/>
      </xdr:nvSpPr>
      <xdr:spPr>
        <a:xfrm>
          <a:off x="8858250" y="12273644"/>
          <a:ext cx="530679" cy="408213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925287</xdr:colOff>
      <xdr:row>23</xdr:row>
      <xdr:rowOff>57150</xdr:rowOff>
    </xdr:from>
    <xdr:to>
      <xdr:col>5</xdr:col>
      <xdr:colOff>1458687</xdr:colOff>
      <xdr:row>23</xdr:row>
      <xdr:rowOff>449036</xdr:rowOff>
    </xdr:to>
    <xdr:sp macro="" textlink="">
      <xdr:nvSpPr>
        <xdr:cNvPr id="18" name="CasellaDiTesto 17"/>
        <xdr:cNvSpPr txBox="1"/>
      </xdr:nvSpPr>
      <xdr:spPr>
        <a:xfrm>
          <a:off x="8844644" y="11772900"/>
          <a:ext cx="533400" cy="391886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5</xdr:col>
      <xdr:colOff>925286</xdr:colOff>
      <xdr:row>22</xdr:row>
      <xdr:rowOff>46265</xdr:rowOff>
    </xdr:from>
    <xdr:to>
      <xdr:col>5</xdr:col>
      <xdr:colOff>1434193</xdr:colOff>
      <xdr:row>22</xdr:row>
      <xdr:rowOff>489857</xdr:rowOff>
    </xdr:to>
    <xdr:sp macro="" textlink="">
      <xdr:nvSpPr>
        <xdr:cNvPr id="19" name="CasellaDiTesto 18"/>
        <xdr:cNvSpPr txBox="1"/>
      </xdr:nvSpPr>
      <xdr:spPr>
        <a:xfrm>
          <a:off x="8844643" y="11204122"/>
          <a:ext cx="508907" cy="443592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5</xdr:col>
      <xdr:colOff>925286</xdr:colOff>
      <xdr:row>28</xdr:row>
      <xdr:rowOff>54430</xdr:rowOff>
    </xdr:from>
    <xdr:to>
      <xdr:col>5</xdr:col>
      <xdr:colOff>1496788</xdr:colOff>
      <xdr:row>28</xdr:row>
      <xdr:rowOff>480332</xdr:rowOff>
    </xdr:to>
    <xdr:sp macro="" textlink="">
      <xdr:nvSpPr>
        <xdr:cNvPr id="21" name="CasellaDiTesto 20"/>
        <xdr:cNvSpPr txBox="1"/>
      </xdr:nvSpPr>
      <xdr:spPr>
        <a:xfrm>
          <a:off x="8844643" y="14423573"/>
          <a:ext cx="571502" cy="425902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9</a:t>
          </a:r>
        </a:p>
      </xdr:txBody>
    </xdr:sp>
    <xdr:clientData/>
  </xdr:twoCellAnchor>
  <xdr:twoCellAnchor>
    <xdr:from>
      <xdr:col>5</xdr:col>
      <xdr:colOff>925286</xdr:colOff>
      <xdr:row>27</xdr:row>
      <xdr:rowOff>70757</xdr:rowOff>
    </xdr:from>
    <xdr:to>
      <xdr:col>5</xdr:col>
      <xdr:colOff>1485902</xdr:colOff>
      <xdr:row>27</xdr:row>
      <xdr:rowOff>489857</xdr:rowOff>
    </xdr:to>
    <xdr:sp macro="" textlink="">
      <xdr:nvSpPr>
        <xdr:cNvPr id="22" name="CasellaDiTesto 21"/>
        <xdr:cNvSpPr txBox="1"/>
      </xdr:nvSpPr>
      <xdr:spPr>
        <a:xfrm>
          <a:off x="8844643" y="13882007"/>
          <a:ext cx="560616" cy="4191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5</xdr:col>
      <xdr:colOff>911679</xdr:colOff>
      <xdr:row>29</xdr:row>
      <xdr:rowOff>84364</xdr:rowOff>
    </xdr:from>
    <xdr:to>
      <xdr:col>5</xdr:col>
      <xdr:colOff>1499509</xdr:colOff>
      <xdr:row>29</xdr:row>
      <xdr:rowOff>530679</xdr:rowOff>
    </xdr:to>
    <xdr:sp macro="" textlink="">
      <xdr:nvSpPr>
        <xdr:cNvPr id="24" name="CasellaDiTesto 23"/>
        <xdr:cNvSpPr txBox="1"/>
      </xdr:nvSpPr>
      <xdr:spPr>
        <a:xfrm>
          <a:off x="8831036" y="14984185"/>
          <a:ext cx="587830" cy="44631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>
              <a:solidFill>
                <a:sysClr val="windowText" lastClr="000000"/>
              </a:solidFill>
            </a:rPr>
            <a:t>10</a:t>
          </a:r>
        </a:p>
      </xdr:txBody>
    </xdr:sp>
    <xdr:clientData/>
  </xdr:twoCellAnchor>
  <xdr:twoCellAnchor>
    <xdr:from>
      <xdr:col>2</xdr:col>
      <xdr:colOff>2993573</xdr:colOff>
      <xdr:row>31</xdr:row>
      <xdr:rowOff>81643</xdr:rowOff>
    </xdr:from>
    <xdr:to>
      <xdr:col>7</xdr:col>
      <xdr:colOff>748393</xdr:colOff>
      <xdr:row>32</xdr:row>
      <xdr:rowOff>190500</xdr:rowOff>
    </xdr:to>
    <xdr:sp macro="" textlink="">
      <xdr:nvSpPr>
        <xdr:cNvPr id="25" name="CasellaDiTesto 24"/>
        <xdr:cNvSpPr txBox="1"/>
      </xdr:nvSpPr>
      <xdr:spPr>
        <a:xfrm>
          <a:off x="4272644" y="12804322"/>
          <a:ext cx="6898820" cy="63953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400" b="1"/>
            <a:t>IMPIANTO</a:t>
          </a:r>
          <a:r>
            <a:rPr lang="it-IT" sz="1400" b="1" baseline="0"/>
            <a:t> ESTERNO NORME UNI 9860 IMPIANTO INTERNO</a:t>
          </a:r>
        </a:p>
        <a:p>
          <a:pPr algn="ctr"/>
          <a:r>
            <a:rPr lang="it-IT" sz="1400" b="1" baseline="0"/>
            <a:t>LEGGE 37/08 (EX 46/90) NORME UNI 7129- 7131 DM 1204 /1996  (&gt;35 kW)</a:t>
          </a:r>
          <a:endParaRPr lang="it-IT" sz="1400" b="1"/>
        </a:p>
      </xdr:txBody>
    </xdr:sp>
    <xdr:clientData/>
  </xdr:twoCellAnchor>
  <xdr:twoCellAnchor editAs="oneCell">
    <xdr:from>
      <xdr:col>14</xdr:col>
      <xdr:colOff>190500</xdr:colOff>
      <xdr:row>23</xdr:row>
      <xdr:rowOff>163287</xdr:rowOff>
    </xdr:from>
    <xdr:to>
      <xdr:col>16</xdr:col>
      <xdr:colOff>97971</xdr:colOff>
      <xdr:row>28</xdr:row>
      <xdr:rowOff>180976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029214" y="11879037"/>
          <a:ext cx="1213757" cy="2181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449033</xdr:colOff>
      <xdr:row>20</xdr:row>
      <xdr:rowOff>340177</xdr:rowOff>
    </xdr:from>
    <xdr:to>
      <xdr:col>14</xdr:col>
      <xdr:colOff>1135</xdr:colOff>
      <xdr:row>31</xdr:row>
      <xdr:rowOff>285747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362212" y="10518320"/>
          <a:ext cx="2477637" cy="48577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312964</xdr:colOff>
      <xdr:row>18</xdr:row>
      <xdr:rowOff>176892</xdr:rowOff>
    </xdr:from>
    <xdr:to>
      <xdr:col>10</xdr:col>
      <xdr:colOff>353785</xdr:colOff>
      <xdr:row>30</xdr:row>
      <xdr:rowOff>176893</xdr:rowOff>
    </xdr:to>
    <xdr:cxnSp macro="">
      <xdr:nvCxnSpPr>
        <xdr:cNvPr id="29" name="Connettore 1 28"/>
        <xdr:cNvCxnSpPr/>
      </xdr:nvCxnSpPr>
      <xdr:spPr>
        <a:xfrm>
          <a:off x="13226143" y="9565821"/>
          <a:ext cx="40821" cy="6136822"/>
        </a:xfrm>
        <a:prstGeom prst="line">
          <a:avLst/>
        </a:prstGeom>
        <a:ln w="762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5"/>
  <sheetViews>
    <sheetView tabSelected="1" view="pageLayout" topLeftCell="C6" zoomScale="70" zoomScaleNormal="100" zoomScalePageLayoutView="70" workbookViewId="0">
      <selection activeCell="E6" sqref="E6"/>
    </sheetView>
  </sheetViews>
  <sheetFormatPr defaultRowHeight="15"/>
  <cols>
    <col min="2" max="2" width="8.7109375" customWidth="1"/>
    <col min="3" max="3" width="55.7109375" customWidth="1"/>
    <col min="4" max="4" width="24.7109375" customWidth="1"/>
    <col min="5" max="5" width="12.7109375" customWidth="1"/>
    <col min="6" max="6" width="21.5703125" customWidth="1"/>
    <col min="7" max="7" width="13.5703125" customWidth="1"/>
    <col min="8" max="8" width="11" bestFit="1" customWidth="1"/>
    <col min="9" max="9" width="11.85546875" bestFit="1" customWidth="1"/>
    <col min="10" max="10" width="12.28515625" customWidth="1"/>
    <col min="11" max="11" width="13.7109375" customWidth="1"/>
  </cols>
  <sheetData>
    <row r="1" spans="1:22" ht="31.5" customHeight="1"/>
    <row r="2" spans="1:22" ht="31.5" customHeight="1">
      <c r="D2" s="86" t="s">
        <v>19</v>
      </c>
      <c r="E2" s="87"/>
      <c r="F2" s="87"/>
      <c r="G2" s="87"/>
      <c r="H2" s="87"/>
      <c r="I2" s="87"/>
      <c r="J2" s="87"/>
      <c r="K2" s="87"/>
      <c r="L2" s="87"/>
      <c r="M2" s="87"/>
      <c r="N2" s="11" t="s">
        <v>34</v>
      </c>
    </row>
    <row r="3" spans="1:22" ht="31.5" customHeight="1">
      <c r="D3" s="86" t="s">
        <v>35</v>
      </c>
      <c r="E3" s="87"/>
      <c r="F3" s="87"/>
      <c r="G3" s="87"/>
      <c r="H3" s="87"/>
      <c r="I3" s="87"/>
      <c r="J3" s="87"/>
      <c r="K3" s="87"/>
      <c r="L3" s="87"/>
      <c r="M3" s="87"/>
    </row>
    <row r="4" spans="1:22" ht="31.5" customHeight="1">
      <c r="A4" s="2"/>
      <c r="B4" s="2"/>
      <c r="C4" s="13"/>
      <c r="D4" s="88" t="s">
        <v>36</v>
      </c>
      <c r="E4" s="89"/>
      <c r="F4" s="89"/>
      <c r="G4" s="89"/>
      <c r="H4" s="89"/>
      <c r="I4" s="89"/>
      <c r="J4" s="89"/>
      <c r="K4" s="89"/>
      <c r="L4" s="89"/>
      <c r="M4" s="89"/>
      <c r="N4" s="14"/>
      <c r="O4" s="14"/>
    </row>
    <row r="5" spans="1:22" ht="31.5" customHeight="1">
      <c r="A5" s="2"/>
      <c r="B5" s="2"/>
      <c r="C5" s="13"/>
      <c r="D5" s="13"/>
      <c r="E5" s="13"/>
      <c r="F5" s="13"/>
      <c r="G5" s="13"/>
      <c r="H5" s="13"/>
      <c r="I5" s="13"/>
      <c r="J5" s="13"/>
      <c r="K5" s="32"/>
      <c r="L5" s="32"/>
      <c r="M5" s="32"/>
      <c r="N5" s="32"/>
      <c r="O5" s="32"/>
    </row>
    <row r="6" spans="1:22" ht="31.5" customHeight="1">
      <c r="A6" s="2"/>
      <c r="B6" s="2"/>
      <c r="C6" s="47" t="s">
        <v>3</v>
      </c>
      <c r="D6" s="54" t="s">
        <v>2</v>
      </c>
      <c r="E6" s="80">
        <v>35</v>
      </c>
      <c r="F6" s="94" t="s">
        <v>16</v>
      </c>
      <c r="G6" s="95"/>
      <c r="H6" s="13"/>
      <c r="I6" s="13"/>
      <c r="J6" s="13"/>
      <c r="K6" s="32"/>
      <c r="L6" s="32"/>
      <c r="M6" s="32"/>
      <c r="N6" s="32"/>
      <c r="O6" s="32"/>
    </row>
    <row r="7" spans="1:22" ht="31.5" customHeight="1">
      <c r="A7" s="2"/>
      <c r="B7" s="2"/>
      <c r="C7" s="82" t="s">
        <v>4</v>
      </c>
      <c r="D7" s="55" t="s">
        <v>0</v>
      </c>
      <c r="E7" s="61">
        <f>E6/12.8</f>
        <v>2.734375</v>
      </c>
      <c r="F7" s="13"/>
      <c r="G7" s="13"/>
      <c r="H7" s="13"/>
      <c r="I7" s="13"/>
      <c r="J7" s="13"/>
      <c r="K7" s="13"/>
      <c r="L7" s="13"/>
      <c r="M7" s="13"/>
      <c r="N7" s="13"/>
      <c r="O7" s="32"/>
    </row>
    <row r="8" spans="1:22" ht="31.5" customHeight="1">
      <c r="A8" s="2"/>
      <c r="B8" s="7"/>
      <c r="C8" s="82"/>
      <c r="D8" s="56" t="s">
        <v>1</v>
      </c>
      <c r="E8" s="61">
        <f>E7*1000</f>
        <v>2734.375</v>
      </c>
      <c r="F8" s="22"/>
      <c r="G8" s="22"/>
      <c r="H8" s="22"/>
      <c r="I8" s="15"/>
      <c r="J8" s="15"/>
      <c r="K8" s="15"/>
      <c r="L8" s="15"/>
      <c r="M8" s="15"/>
      <c r="N8" s="15"/>
      <c r="O8" s="22"/>
      <c r="P8" s="16"/>
      <c r="Q8" s="16"/>
      <c r="R8" s="16"/>
      <c r="S8" s="14"/>
      <c r="T8" s="11"/>
      <c r="U8" s="11"/>
      <c r="V8" s="11"/>
    </row>
    <row r="9" spans="1:22" ht="31.5" customHeight="1">
      <c r="A9" s="2"/>
      <c r="B9" s="7"/>
      <c r="C9" s="48" t="s">
        <v>5</v>
      </c>
      <c r="D9" s="57" t="s">
        <v>6</v>
      </c>
      <c r="E9" s="81">
        <v>5</v>
      </c>
      <c r="H9" s="15"/>
      <c r="I9" s="15"/>
      <c r="J9" s="15"/>
      <c r="K9" s="15"/>
      <c r="L9" s="15"/>
      <c r="M9" s="15"/>
      <c r="N9" s="15"/>
      <c r="O9" s="22"/>
      <c r="P9" s="16"/>
      <c r="Q9" s="16"/>
      <c r="R9" s="16"/>
      <c r="S9" s="14"/>
      <c r="T9" s="11"/>
      <c r="U9" s="11"/>
      <c r="V9" s="11"/>
    </row>
    <row r="10" spans="1:22" ht="30" customHeight="1">
      <c r="A10" s="2"/>
      <c r="B10" s="8"/>
      <c r="C10" s="50" t="s">
        <v>7</v>
      </c>
      <c r="D10" s="56" t="s">
        <v>8</v>
      </c>
      <c r="E10" s="62">
        <f>(E8/(2.825*E9))^0.5</f>
        <v>13.913449277460286</v>
      </c>
      <c r="F10" s="68">
        <v>20</v>
      </c>
      <c r="G10" s="69" t="s">
        <v>15</v>
      </c>
      <c r="H10" s="15"/>
      <c r="I10" s="15"/>
      <c r="J10" s="15"/>
      <c r="K10" s="15"/>
      <c r="L10" s="15"/>
      <c r="M10" s="15"/>
      <c r="N10" s="15"/>
      <c r="O10" s="22"/>
      <c r="P10" s="16"/>
      <c r="Q10" s="16"/>
      <c r="R10" s="16"/>
      <c r="S10" s="14"/>
      <c r="T10" s="11"/>
      <c r="U10" s="11"/>
      <c r="V10" s="11"/>
    </row>
    <row r="11" spans="1:22" ht="31.5" customHeight="1">
      <c r="A11" s="2"/>
      <c r="B11" s="7"/>
      <c r="C11" s="51"/>
      <c r="D11" s="58"/>
      <c r="E11" s="49"/>
      <c r="F11" s="37"/>
      <c r="G11" s="15"/>
      <c r="H11" s="23"/>
      <c r="I11" s="15"/>
      <c r="J11" s="15"/>
      <c r="K11" s="15"/>
      <c r="L11" s="15"/>
      <c r="M11" s="15"/>
      <c r="N11" s="15"/>
      <c r="O11" s="22"/>
      <c r="P11" s="16"/>
      <c r="Q11" s="16"/>
      <c r="R11" s="16"/>
      <c r="S11" s="14"/>
      <c r="T11" s="11"/>
      <c r="U11" s="11"/>
      <c r="V11" s="11"/>
    </row>
    <row r="12" spans="1:22" ht="25.5" customHeight="1">
      <c r="A12" s="2"/>
      <c r="B12" s="9"/>
      <c r="C12" s="52" t="s">
        <v>9</v>
      </c>
      <c r="D12" s="56" t="s">
        <v>10</v>
      </c>
      <c r="E12" s="67">
        <v>45</v>
      </c>
      <c r="F12" s="38"/>
      <c r="I12" s="32"/>
      <c r="J12" s="32"/>
      <c r="K12" s="32"/>
      <c r="L12" s="32"/>
      <c r="M12" s="32"/>
      <c r="N12" s="32"/>
      <c r="O12" s="32"/>
      <c r="P12" s="16"/>
      <c r="Q12" s="16"/>
      <c r="R12" s="16"/>
      <c r="S12" s="14"/>
      <c r="T12" s="11"/>
      <c r="U12" s="11"/>
      <c r="V12" s="11"/>
    </row>
    <row r="13" spans="1:22" ht="31.5" customHeight="1">
      <c r="A13" s="2"/>
      <c r="B13" s="7"/>
      <c r="C13" s="53" t="s">
        <v>11</v>
      </c>
      <c r="D13" s="56" t="s">
        <v>10</v>
      </c>
      <c r="E13" s="63">
        <f>E12*0.15</f>
        <v>6.75</v>
      </c>
      <c r="F13" s="70">
        <v>7</v>
      </c>
      <c r="I13" s="34"/>
      <c r="J13" s="34"/>
      <c r="K13" s="34"/>
      <c r="L13" s="32"/>
      <c r="M13" s="32"/>
      <c r="N13" s="32"/>
      <c r="O13" s="32"/>
      <c r="P13" s="16"/>
      <c r="Q13" s="16"/>
      <c r="R13" s="16"/>
      <c r="S13" s="14"/>
      <c r="T13" s="11"/>
      <c r="U13" s="11"/>
      <c r="V13" s="11"/>
    </row>
    <row r="14" spans="1:22" ht="31.5" customHeight="1">
      <c r="A14" s="2"/>
      <c r="B14" s="3"/>
      <c r="C14" s="42" t="s">
        <v>12</v>
      </c>
      <c r="D14" s="59" t="s">
        <v>10</v>
      </c>
      <c r="E14" s="79">
        <f>E12+F13</f>
        <v>52</v>
      </c>
      <c r="G14" s="32"/>
      <c r="H14" s="32"/>
      <c r="I14" s="28"/>
      <c r="J14" s="29"/>
      <c r="K14" s="15"/>
      <c r="L14" s="32"/>
      <c r="M14" s="32"/>
      <c r="N14" s="32"/>
      <c r="O14" s="32"/>
      <c r="P14" s="16"/>
      <c r="Q14" s="16"/>
      <c r="R14" s="16"/>
      <c r="S14" s="14"/>
      <c r="T14" s="11"/>
      <c r="U14" s="11"/>
      <c r="V14" s="11"/>
    </row>
    <row r="15" spans="1:22" ht="31.5" customHeight="1">
      <c r="A15" s="2"/>
      <c r="B15" s="3"/>
      <c r="M15" s="32"/>
      <c r="N15" s="32"/>
      <c r="O15" s="32"/>
      <c r="P15" s="16"/>
      <c r="Q15" s="16"/>
      <c r="R15" s="16"/>
      <c r="S15" s="14"/>
      <c r="T15" s="14"/>
      <c r="U15" s="14"/>
      <c r="V15" s="11"/>
    </row>
    <row r="16" spans="1:22" ht="31.5" customHeight="1">
      <c r="A16" s="2"/>
      <c r="B16" s="3"/>
      <c r="C16" s="41" t="s">
        <v>13</v>
      </c>
      <c r="D16" s="43" t="s">
        <v>14</v>
      </c>
      <c r="E16" s="64">
        <f>(2.275*10^6*F10*E7^1.82*F10^(-4.82)*E14)/100</f>
        <v>79.091872420901666</v>
      </c>
      <c r="F16" s="44" t="s">
        <v>33</v>
      </c>
      <c r="G16" s="90" t="s">
        <v>32</v>
      </c>
      <c r="H16" s="90"/>
      <c r="I16" s="90"/>
      <c r="J16" s="90"/>
      <c r="K16" s="90"/>
      <c r="L16" s="90"/>
      <c r="M16" s="90"/>
      <c r="N16" s="90"/>
      <c r="O16" s="91"/>
      <c r="P16" s="16"/>
      <c r="Q16" s="16"/>
      <c r="R16" s="16"/>
      <c r="S16" s="14"/>
      <c r="T16" s="14"/>
      <c r="U16" s="14"/>
      <c r="V16" s="11"/>
    </row>
    <row r="17" spans="1:22" ht="31.5" customHeight="1">
      <c r="A17" s="2"/>
      <c r="B17" s="3"/>
      <c r="C17" s="42"/>
      <c r="D17" s="45" t="s">
        <v>18</v>
      </c>
      <c r="E17" s="65">
        <f>E16*10.197</f>
        <v>806.49982307593427</v>
      </c>
      <c r="F17" s="46"/>
      <c r="G17" s="92"/>
      <c r="H17" s="92"/>
      <c r="I17" s="92"/>
      <c r="J17" s="92"/>
      <c r="K17" s="92"/>
      <c r="L17" s="92"/>
      <c r="M17" s="92"/>
      <c r="N17" s="92"/>
      <c r="O17" s="93"/>
      <c r="P17" s="16"/>
      <c r="Q17" s="16"/>
      <c r="R17" s="16"/>
      <c r="S17" s="14"/>
      <c r="T17" s="14"/>
      <c r="U17" s="14"/>
      <c r="V17" s="11"/>
    </row>
    <row r="18" spans="1:22" ht="31.5" customHeight="1">
      <c r="A18" s="2"/>
      <c r="B18" s="3"/>
      <c r="C18" s="10"/>
      <c r="E18" s="66"/>
      <c r="G18" s="27"/>
      <c r="H18" s="26"/>
      <c r="I18" s="17"/>
      <c r="J18" s="18"/>
      <c r="K18" s="22"/>
      <c r="L18" s="22"/>
      <c r="M18" s="22"/>
      <c r="N18" s="22"/>
      <c r="O18" s="22"/>
      <c r="P18" s="16"/>
      <c r="Q18" s="16"/>
      <c r="R18" s="16"/>
      <c r="S18" s="14"/>
      <c r="T18" s="14"/>
      <c r="U18" s="14"/>
      <c r="V18" s="11"/>
    </row>
    <row r="19" spans="1:22" ht="31.5" customHeight="1">
      <c r="A19" s="2"/>
      <c r="B19" s="4"/>
      <c r="C19" s="20"/>
      <c r="D19" s="75"/>
      <c r="E19" s="76"/>
      <c r="F19" s="40">
        <f>E22/E34</f>
        <v>0</v>
      </c>
      <c r="G19" s="60" t="s">
        <v>17</v>
      </c>
      <c r="I19" s="13"/>
      <c r="J19" s="13"/>
      <c r="K19" s="32"/>
      <c r="L19" s="83" t="s">
        <v>31</v>
      </c>
      <c r="M19" s="83"/>
      <c r="N19" s="83"/>
      <c r="O19" s="83"/>
      <c r="P19" s="83"/>
      <c r="Q19" s="83"/>
      <c r="R19" s="16"/>
      <c r="S19" s="14"/>
      <c r="T19" s="14"/>
      <c r="U19" s="14"/>
      <c r="V19" s="11"/>
    </row>
    <row r="20" spans="1:22" ht="31.5" customHeight="1">
      <c r="A20" s="2"/>
      <c r="B20" s="4"/>
      <c r="C20" s="20"/>
      <c r="D20" s="75"/>
      <c r="E20" s="76"/>
      <c r="H20" s="11">
        <f>4*(E7/3600)/(3.14*(F10/1000)^2)</f>
        <v>2.4189446213729648</v>
      </c>
      <c r="I20" s="13"/>
      <c r="J20" s="13"/>
      <c r="K20" s="32"/>
      <c r="L20" s="83" t="s">
        <v>30</v>
      </c>
      <c r="M20" s="83"/>
      <c r="N20" s="83"/>
      <c r="O20" s="83"/>
      <c r="P20" s="83"/>
      <c r="Q20" s="83"/>
      <c r="R20" s="14"/>
      <c r="S20" s="14"/>
      <c r="T20" s="14"/>
      <c r="U20" s="14"/>
      <c r="V20" s="11"/>
    </row>
    <row r="21" spans="1:22" ht="31.5" customHeight="1">
      <c r="A21" s="2"/>
      <c r="B21" s="4"/>
      <c r="C21" s="2"/>
      <c r="D21" s="2"/>
      <c r="E21" s="77"/>
      <c r="G21" s="84" t="s">
        <v>20</v>
      </c>
      <c r="H21" s="85"/>
      <c r="I21" s="85"/>
      <c r="J21" s="85"/>
      <c r="K21" s="85"/>
      <c r="L21" s="85"/>
      <c r="M21" s="85"/>
      <c r="N21" s="32"/>
      <c r="O21" s="32"/>
      <c r="P21" s="14"/>
      <c r="Q21" s="14"/>
      <c r="R21" s="14"/>
      <c r="S21" s="14"/>
      <c r="T21" s="14"/>
      <c r="U21" s="14"/>
      <c r="V21" s="11"/>
    </row>
    <row r="22" spans="1:22" ht="31.5" customHeight="1">
      <c r="A22" s="2"/>
      <c r="B22" s="4"/>
      <c r="C22" s="20"/>
      <c r="D22" s="75"/>
      <c r="E22" s="76"/>
      <c r="G22" s="84" t="s">
        <v>21</v>
      </c>
      <c r="H22" s="85"/>
      <c r="I22" s="85"/>
      <c r="J22" s="85"/>
      <c r="K22" s="85"/>
      <c r="L22" s="85"/>
      <c r="M22" s="85"/>
      <c r="N22" s="32"/>
      <c r="O22" s="32"/>
      <c r="P22" s="14"/>
      <c r="Q22" s="14"/>
      <c r="R22" s="14"/>
      <c r="S22" s="14"/>
      <c r="T22" s="14"/>
      <c r="U22" s="14"/>
      <c r="V22" s="11"/>
    </row>
    <row r="23" spans="1:22" ht="31.5" customHeight="1">
      <c r="A23" s="2"/>
      <c r="B23" s="4"/>
      <c r="C23" s="20"/>
      <c r="D23" s="75"/>
      <c r="E23" s="78"/>
      <c r="G23" s="84" t="s">
        <v>22</v>
      </c>
      <c r="H23" s="85"/>
      <c r="I23" s="85"/>
      <c r="J23" s="85"/>
      <c r="K23" s="85"/>
      <c r="L23" s="85"/>
      <c r="M23" s="85"/>
      <c r="N23" s="32"/>
      <c r="O23" s="32"/>
      <c r="P23" s="14"/>
      <c r="Q23" s="14"/>
      <c r="R23" s="14"/>
      <c r="S23" s="14"/>
      <c r="T23" s="14"/>
      <c r="U23" s="14"/>
      <c r="V23" s="11"/>
    </row>
    <row r="24" spans="1:22" ht="31.5" customHeight="1">
      <c r="A24" s="2"/>
      <c r="B24" s="4"/>
      <c r="G24" s="84" t="s">
        <v>23</v>
      </c>
      <c r="H24" s="85"/>
      <c r="I24" s="85"/>
      <c r="J24" s="85"/>
      <c r="K24" s="85"/>
      <c r="L24" s="85"/>
      <c r="M24" s="85"/>
      <c r="N24" s="32"/>
      <c r="O24" s="32"/>
      <c r="P24" s="14"/>
      <c r="Q24" s="14"/>
      <c r="R24" s="14"/>
      <c r="S24" s="14"/>
      <c r="T24" s="14"/>
      <c r="U24" s="14"/>
      <c r="V24" s="11"/>
    </row>
    <row r="25" spans="1:22" ht="31.5" customHeight="1">
      <c r="A25" s="2"/>
      <c r="B25" s="4"/>
      <c r="G25" s="84" t="s">
        <v>24</v>
      </c>
      <c r="H25" s="85"/>
      <c r="I25" s="85"/>
      <c r="J25" s="85"/>
      <c r="K25" s="85"/>
      <c r="L25" s="85"/>
      <c r="M25" s="85"/>
      <c r="N25" s="32"/>
      <c r="O25" s="32"/>
      <c r="P25" s="14"/>
      <c r="Q25" s="14"/>
      <c r="R25" s="14"/>
      <c r="S25" s="14"/>
      <c r="T25" s="14"/>
      <c r="U25" s="14"/>
    </row>
    <row r="26" spans="1:22" ht="31.5" customHeight="1">
      <c r="A26" s="2"/>
      <c r="B26" s="4"/>
      <c r="G26" s="84" t="s">
        <v>25</v>
      </c>
      <c r="H26" s="84"/>
      <c r="I26" s="84"/>
      <c r="J26" s="84"/>
      <c r="K26" s="84"/>
      <c r="L26" s="84"/>
      <c r="M26" s="84"/>
      <c r="N26" s="32"/>
      <c r="O26" s="32"/>
      <c r="P26" s="14"/>
      <c r="Q26" s="14"/>
      <c r="R26" s="71"/>
      <c r="S26" s="14"/>
      <c r="T26" s="14"/>
      <c r="U26" s="14"/>
    </row>
    <row r="27" spans="1:22" ht="36.75" customHeight="1">
      <c r="A27" s="2"/>
      <c r="B27" s="4"/>
      <c r="F27" s="26"/>
      <c r="G27" s="73" t="s">
        <v>26</v>
      </c>
      <c r="H27" s="73"/>
      <c r="I27" s="73"/>
      <c r="J27" s="73"/>
      <c r="K27" s="73"/>
      <c r="L27" s="73"/>
      <c r="M27" s="73"/>
      <c r="N27" s="32"/>
      <c r="O27" s="32"/>
      <c r="P27" s="14"/>
      <c r="Q27" s="14"/>
      <c r="R27" s="14"/>
      <c r="S27" s="14"/>
      <c r="T27" s="14"/>
      <c r="U27" s="14"/>
    </row>
    <row r="28" spans="1:22" ht="40.5" customHeight="1">
      <c r="A28" s="2"/>
      <c r="B28" s="2"/>
      <c r="F28" s="26"/>
      <c r="G28" s="73" t="s">
        <v>27</v>
      </c>
      <c r="H28" s="73"/>
      <c r="I28" s="73"/>
      <c r="J28" s="73"/>
      <c r="K28" s="73"/>
      <c r="L28" s="73"/>
      <c r="M28" s="73"/>
      <c r="N28" s="32"/>
      <c r="O28" s="32"/>
      <c r="P28" s="14"/>
      <c r="Q28" s="14"/>
      <c r="R28" s="14"/>
      <c r="S28" s="14"/>
      <c r="T28" s="14"/>
      <c r="U28" s="14"/>
    </row>
    <row r="29" spans="1:22" ht="43.5" customHeight="1">
      <c r="A29" s="2"/>
      <c r="B29" s="5"/>
      <c r="F29" s="17"/>
      <c r="G29" s="73" t="s">
        <v>28</v>
      </c>
      <c r="H29" s="73"/>
      <c r="I29" s="73"/>
      <c r="J29" s="73"/>
      <c r="K29" s="73"/>
      <c r="L29" s="73"/>
      <c r="M29" s="73"/>
      <c r="N29" s="32"/>
      <c r="O29" s="32"/>
      <c r="P29" s="14"/>
      <c r="Q29" s="14"/>
      <c r="R29" s="14"/>
      <c r="S29" s="14"/>
      <c r="T29" s="14"/>
      <c r="U29" s="14"/>
    </row>
    <row r="30" spans="1:22" ht="39" customHeight="1">
      <c r="A30" s="2"/>
      <c r="B30" s="6"/>
      <c r="G30" s="73" t="s">
        <v>29</v>
      </c>
      <c r="H30" s="73"/>
      <c r="I30" s="73"/>
      <c r="J30" s="73"/>
      <c r="K30" s="73"/>
      <c r="L30" s="73"/>
      <c r="M30" s="73"/>
      <c r="N30" s="14"/>
      <c r="O30" s="14"/>
      <c r="P30" s="14"/>
      <c r="Q30" s="14"/>
      <c r="R30" s="14"/>
      <c r="S30" s="14"/>
      <c r="T30" s="14"/>
      <c r="U30" s="14"/>
    </row>
    <row r="31" spans="1:22" ht="40.5" customHeight="1">
      <c r="B31" s="1"/>
      <c r="R31" s="14"/>
      <c r="S31" s="14"/>
      <c r="T31" s="14"/>
      <c r="U31" s="14"/>
    </row>
    <row r="32" spans="1:22" ht="42" customHeight="1">
      <c r="B32" s="21"/>
      <c r="R32" s="14"/>
      <c r="S32" s="14"/>
      <c r="T32" s="14"/>
      <c r="U32" s="14"/>
    </row>
    <row r="33" spans="2:21" ht="43.5" customHeight="1">
      <c r="B33" s="21"/>
      <c r="G33" s="60"/>
      <c r="I33" s="74"/>
      <c r="J33" s="12"/>
      <c r="K33" s="12"/>
      <c r="L33" s="32"/>
      <c r="M33" s="32"/>
      <c r="N33" s="32"/>
      <c r="O33" s="32"/>
      <c r="P33" s="14"/>
      <c r="Q33" s="14"/>
      <c r="R33" s="14"/>
      <c r="S33" s="14"/>
      <c r="T33" s="14"/>
      <c r="U33" s="14"/>
    </row>
    <row r="34" spans="2:21" ht="43.5" customHeight="1">
      <c r="B34" s="21"/>
      <c r="E34" s="40">
        <f>140^1.852*(20/1000)^4.87</f>
        <v>5.0193236583154812E-5</v>
      </c>
      <c r="R34" s="14"/>
      <c r="S34" s="14"/>
      <c r="T34" s="14"/>
      <c r="U34" s="14"/>
    </row>
    <row r="35" spans="2:21" ht="41.25" customHeight="1">
      <c r="B35" s="21"/>
      <c r="R35" s="14"/>
      <c r="S35" s="14"/>
      <c r="T35" s="14"/>
      <c r="U35" s="14"/>
    </row>
    <row r="36" spans="2:21" ht="48.75" customHeight="1">
      <c r="R36" s="14"/>
      <c r="S36" s="14"/>
      <c r="T36" s="14"/>
      <c r="U36" s="14"/>
    </row>
    <row r="37" spans="2:21" ht="48.75" customHeight="1">
      <c r="R37" s="14"/>
      <c r="S37" s="14"/>
      <c r="T37" s="14"/>
      <c r="U37" s="14"/>
    </row>
    <row r="38" spans="2:21" ht="48.75" customHeight="1">
      <c r="R38" s="14"/>
      <c r="S38" s="14"/>
      <c r="T38" s="14"/>
      <c r="U38" s="14"/>
    </row>
    <row r="39" spans="2:21" ht="48.75" customHeight="1">
      <c r="R39" s="14"/>
      <c r="S39" s="14"/>
      <c r="T39" s="14"/>
      <c r="U39" s="14"/>
    </row>
    <row r="40" spans="2:21" ht="48.75" customHeight="1">
      <c r="R40" s="14"/>
      <c r="S40" s="14"/>
      <c r="T40" s="14"/>
      <c r="U40" s="14"/>
    </row>
    <row r="41" spans="2:21" ht="36.75" customHeight="1">
      <c r="R41" s="14"/>
      <c r="S41" s="14"/>
      <c r="T41" s="14"/>
      <c r="U41" s="14"/>
    </row>
    <row r="42" spans="2:21" ht="36.75" customHeight="1">
      <c r="C42" s="32"/>
      <c r="D42" s="24"/>
      <c r="E42" s="25"/>
      <c r="R42" s="14"/>
      <c r="S42" s="14"/>
      <c r="T42" s="14"/>
      <c r="U42" s="14"/>
    </row>
    <row r="43" spans="2:21" ht="36.75" customHeight="1">
      <c r="C43" s="19"/>
      <c r="D43" s="30"/>
      <c r="E43" s="31"/>
      <c r="R43" s="14"/>
      <c r="S43" s="14"/>
      <c r="T43" s="14"/>
      <c r="U43" s="14"/>
    </row>
    <row r="44" spans="2:21" ht="28.5" customHeight="1">
      <c r="C44" s="33"/>
      <c r="D44" s="17"/>
      <c r="E44" s="17"/>
      <c r="R44" s="14"/>
      <c r="S44" s="14"/>
      <c r="T44" s="14"/>
      <c r="U44" s="14"/>
    </row>
    <row r="45" spans="2:21" ht="28.5" customHeight="1">
      <c r="D45" s="39"/>
      <c r="R45" s="14"/>
      <c r="S45" s="14"/>
      <c r="T45" s="14"/>
      <c r="U45" s="14"/>
    </row>
    <row r="46" spans="2:21" ht="24" customHeight="1">
      <c r="D46" s="14"/>
      <c r="G46" s="15"/>
      <c r="H46" s="12"/>
      <c r="I46" s="32"/>
      <c r="J46" s="32"/>
      <c r="K46" s="32"/>
      <c r="L46" s="32"/>
      <c r="M46" s="14"/>
      <c r="N46" s="14"/>
      <c r="O46" s="14"/>
      <c r="P46" s="14"/>
      <c r="Q46" s="14"/>
      <c r="R46" s="14"/>
      <c r="S46" s="14"/>
      <c r="T46" s="14"/>
      <c r="U46" s="14"/>
    </row>
    <row r="47" spans="2:21" ht="24" customHeight="1"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2:21" ht="24" customHeight="1"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3:17" ht="24" customHeight="1">
      <c r="C49" s="21"/>
      <c r="D49" s="35"/>
      <c r="E49" s="35"/>
      <c r="F49" s="35"/>
      <c r="G49" s="15"/>
      <c r="H49" s="72"/>
      <c r="I49" s="14"/>
      <c r="J49" s="14"/>
      <c r="K49" s="14"/>
      <c r="L49" s="14"/>
      <c r="M49" s="14"/>
      <c r="N49" s="14"/>
      <c r="O49" s="14"/>
      <c r="P49" s="14"/>
      <c r="Q49" s="14"/>
    </row>
    <row r="50" spans="3:17" ht="24" customHeight="1">
      <c r="C50" s="12"/>
      <c r="D50" s="36"/>
      <c r="E50" s="36"/>
      <c r="F50" s="36"/>
      <c r="G50" s="13"/>
      <c r="H50" s="13"/>
      <c r="I50" s="14"/>
      <c r="J50" s="14"/>
      <c r="K50" s="14"/>
      <c r="L50" s="14"/>
      <c r="M50" s="14"/>
      <c r="N50" s="14"/>
      <c r="O50" s="14"/>
      <c r="P50" s="14"/>
      <c r="Q50" s="14"/>
    </row>
    <row r="51" spans="3:17" ht="24" customHeight="1">
      <c r="C51" s="12"/>
      <c r="D51" s="32"/>
      <c r="E51" s="32"/>
      <c r="F51" s="32"/>
      <c r="G51" s="13"/>
      <c r="H51" s="13"/>
      <c r="I51" s="14"/>
      <c r="J51" s="14"/>
      <c r="K51" s="14"/>
      <c r="L51" s="14"/>
      <c r="M51" s="14"/>
      <c r="N51" s="14"/>
      <c r="O51" s="14"/>
      <c r="P51" s="14"/>
      <c r="Q51" s="14"/>
    </row>
    <row r="52" spans="3:17" ht="24" customHeight="1">
      <c r="C52" s="12"/>
      <c r="D52" s="20"/>
      <c r="E52" s="20"/>
      <c r="F52" s="20"/>
      <c r="G52" s="13"/>
      <c r="H52" s="13"/>
      <c r="I52" s="14"/>
      <c r="J52" s="14"/>
      <c r="K52" s="14"/>
      <c r="L52" s="14"/>
      <c r="M52" s="14"/>
      <c r="N52" s="14"/>
      <c r="O52" s="14"/>
      <c r="P52" s="14"/>
      <c r="Q52" s="14"/>
    </row>
    <row r="53" spans="3:17" ht="24" customHeight="1">
      <c r="C53" s="12"/>
      <c r="D53" s="15"/>
      <c r="E53" s="15"/>
      <c r="F53" s="15"/>
      <c r="G53" s="13"/>
      <c r="H53" s="13"/>
      <c r="I53" s="14"/>
      <c r="J53" s="14"/>
      <c r="K53" s="14"/>
      <c r="L53" s="14"/>
      <c r="M53" s="14"/>
      <c r="N53" s="14"/>
      <c r="O53" s="14"/>
      <c r="P53" s="14"/>
      <c r="Q53" s="14"/>
    </row>
    <row r="54" spans="3:17" ht="24" customHeight="1">
      <c r="C54" s="12"/>
      <c r="D54" s="12"/>
      <c r="E54" s="32"/>
      <c r="F54" s="32"/>
      <c r="G54" s="32"/>
      <c r="H54" s="32"/>
      <c r="I54" s="14"/>
      <c r="J54" s="14"/>
      <c r="K54" s="14"/>
      <c r="L54" s="14"/>
      <c r="M54" s="14"/>
      <c r="N54" s="14"/>
      <c r="O54" s="14"/>
      <c r="P54" s="14"/>
      <c r="Q54" s="14"/>
    </row>
    <row r="55" spans="3:17" ht="24" customHeight="1">
      <c r="C55" s="32"/>
      <c r="D55" s="32"/>
      <c r="E55" s="32"/>
      <c r="F55" s="32"/>
      <c r="G55" s="32"/>
      <c r="H55" s="32"/>
      <c r="I55" s="14"/>
      <c r="J55" s="14"/>
      <c r="K55" s="14"/>
      <c r="L55" s="14"/>
      <c r="M55" s="14"/>
      <c r="N55" s="14"/>
      <c r="O55" s="14"/>
      <c r="P55" s="14"/>
      <c r="Q55" s="14"/>
    </row>
    <row r="56" spans="3:17" ht="24" customHeight="1">
      <c r="C56" s="32"/>
      <c r="D56" s="32"/>
      <c r="E56" s="32"/>
      <c r="F56" s="32"/>
      <c r="G56" s="32"/>
      <c r="H56" s="32"/>
      <c r="I56" s="14"/>
      <c r="J56" s="14"/>
      <c r="K56" s="14"/>
      <c r="L56" s="14"/>
      <c r="M56" s="14"/>
      <c r="N56" s="14"/>
      <c r="O56" s="14"/>
      <c r="P56" s="14"/>
      <c r="Q56" s="14"/>
    </row>
    <row r="57" spans="3:17" ht="24" customHeight="1">
      <c r="C57" s="32"/>
      <c r="D57" s="32"/>
      <c r="E57" s="32"/>
      <c r="F57" s="32"/>
      <c r="G57" s="32"/>
      <c r="H57" s="32"/>
      <c r="I57" s="14"/>
      <c r="J57" s="14"/>
      <c r="K57" s="14"/>
      <c r="L57" s="14"/>
      <c r="M57" s="14"/>
      <c r="N57" s="14"/>
      <c r="O57" s="14"/>
      <c r="P57" s="14"/>
      <c r="Q57" s="14"/>
    </row>
    <row r="58" spans="3:17" ht="24" customHeight="1">
      <c r="C58" s="32"/>
      <c r="D58" s="32"/>
      <c r="E58" s="32"/>
      <c r="F58" s="32"/>
      <c r="G58" s="32"/>
      <c r="H58" s="32"/>
    </row>
    <row r="59" spans="3:17" ht="24" customHeight="1">
      <c r="C59" s="14"/>
      <c r="D59" s="14"/>
      <c r="E59" s="14"/>
      <c r="F59" s="14"/>
      <c r="G59" s="14"/>
      <c r="H59" s="14"/>
    </row>
    <row r="60" spans="3:17" ht="24" customHeight="1"/>
    <row r="61" spans="3:17" ht="24" customHeight="1"/>
    <row r="62" spans="3:17" ht="24" customHeight="1"/>
    <row r="63" spans="3:17" ht="24" customHeight="1"/>
    <row r="64" spans="3:17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</sheetData>
  <sheetProtection password="F3B8" sheet="1" objects="1" scenarios="1" selectLockedCells="1"/>
  <mergeCells count="14">
    <mergeCell ref="D2:M2"/>
    <mergeCell ref="D3:M3"/>
    <mergeCell ref="D4:M4"/>
    <mergeCell ref="G16:O17"/>
    <mergeCell ref="L19:Q19"/>
    <mergeCell ref="F6:G6"/>
    <mergeCell ref="C7:C8"/>
    <mergeCell ref="L20:Q20"/>
    <mergeCell ref="G26:M26"/>
    <mergeCell ref="G21:M21"/>
    <mergeCell ref="G22:M22"/>
    <mergeCell ref="G23:M23"/>
    <mergeCell ref="G24:M24"/>
    <mergeCell ref="G25:M25"/>
  </mergeCells>
  <pageMargins left="0.7" right="0.7" top="0.75" bottom="0.75" header="0.3" footer="0.3"/>
  <pageSetup paperSize="9" scale="34" orientation="portrait" horizontalDpi="0" verticalDpi="0" r:id="rId1"/>
  <colBreaks count="1" manualBreakCount="1">
    <brk id="18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2019-05-09T07:53:29Z</cp:lastPrinted>
  <dcterms:created xsi:type="dcterms:W3CDTF">2019-05-09T07:52:14Z</dcterms:created>
  <dcterms:modified xsi:type="dcterms:W3CDTF">2026-05-16T08:42:45Z</dcterms:modified>
</cp:coreProperties>
</file>