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K21" i="1"/>
  <c r="K20"/>
  <c r="K19"/>
  <c r="K24"/>
  <c r="K16"/>
  <c r="K14"/>
  <c r="J14" s="1"/>
  <c r="K15"/>
  <c r="D31"/>
  <c r="H26"/>
  <c r="E26"/>
  <c r="K17"/>
  <c r="K18"/>
  <c r="J15" l="1"/>
  <c r="K26"/>
  <c r="L14" s="1"/>
  <c r="D32" s="1"/>
  <c r="L15" l="1"/>
  <c r="J16"/>
  <c r="K27"/>
  <c r="G29" s="1"/>
  <c r="J17" l="1"/>
  <c r="J19" s="1"/>
  <c r="L19" s="1"/>
  <c r="L16"/>
  <c r="J18" l="1"/>
  <c r="L17"/>
  <c r="L18" l="1"/>
  <c r="J22" l="1"/>
  <c r="L22" s="1"/>
  <c r="J24" l="1"/>
</calcChain>
</file>

<file path=xl/sharedStrings.xml><?xml version="1.0" encoding="utf-8"?>
<sst xmlns="http://schemas.openxmlformats.org/spreadsheetml/2006/main" count="87" uniqueCount="80">
  <si>
    <t>°C</t>
  </si>
  <si>
    <t>Temperatura interna</t>
  </si>
  <si>
    <t>s</t>
  </si>
  <si>
    <t>C</t>
  </si>
  <si>
    <t>R</t>
  </si>
  <si>
    <t>T.sup.°C</t>
  </si>
  <si>
    <t>pos.</t>
  </si>
  <si>
    <t>Descrizione</t>
  </si>
  <si>
    <t>m</t>
  </si>
  <si>
    <t>W / m K</t>
  </si>
  <si>
    <t>conduttività verso l'esterno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</si>
  <si>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</si>
  <si>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</si>
  <si>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</si>
  <si>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</si>
  <si>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</si>
  <si>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</si>
  <si>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</si>
  <si>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</si>
  <si>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>Parete interna laterizio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</si>
  <si>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</si>
  <si>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</si>
  <si>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</si>
  <si>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</si>
  <si>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</si>
  <si>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</si>
  <si>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</si>
  <si>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</si>
  <si>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</si>
  <si>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</si>
  <si>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</si>
  <si>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</si>
  <si>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</si>
  <si>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</si>
  <si>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</si>
  <si>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</si>
  <si>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</si>
  <si>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</si>
  <si>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</si>
  <si>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</si>
  <si>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</si>
  <si>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</si>
  <si>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</si>
  <si>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</si>
  <si>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</si>
  <si>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</si>
  <si>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</si>
  <si>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</si>
  <si>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</si>
  <si>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</si>
  <si>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</si>
  <si>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</si>
  <si>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</si>
  <si>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</si>
  <si>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</si>
  <si>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</si>
  <si>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</si>
  <si>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</si>
  <si>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</si>
  <si>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</si>
  <si>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TRASMITTANZA TERMICA INVOLUCRO EDILIZIO</t>
  </si>
  <si>
    <t>Art 28 Legge 10/91 conformità Legge D.Lgs 2005 n° 192</t>
  </si>
  <si>
    <t>Località</t>
  </si>
  <si>
    <t>Temperatura minima  esterna</t>
  </si>
  <si>
    <t>Camera d'aria</t>
  </si>
  <si>
    <t>Ts  temp.superficie parete     °C</t>
  </si>
  <si>
    <t>Edificio</t>
  </si>
  <si>
    <t xml:space="preserve">     Zona climatica </t>
  </si>
  <si>
    <t>Muratura blocchi Poroton  laterizio</t>
  </si>
  <si>
    <t>Verniciatira parete</t>
  </si>
  <si>
    <t>D.M. 28/10/2025</t>
  </si>
  <si>
    <t xml:space="preserve">Intonaco esterno </t>
  </si>
  <si>
    <t>Intonaco  interno</t>
  </si>
  <si>
    <t>Ta temp. Ambiente               °C</t>
  </si>
  <si>
    <t>Como</t>
  </si>
  <si>
    <t>costruzione anni 1960</t>
  </si>
  <si>
    <t>Rasante per clincher</t>
  </si>
  <si>
    <t>Pannellatura in clincker</t>
  </si>
  <si>
    <t>Faq.5062.2</t>
  </si>
  <si>
    <t>UNI 10344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</si>
</sst>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3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8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9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10" fillId="0" borderId="6" xfId="0" applyFont="1" applyBorder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7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2" fontId="25" fillId="3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4" fillId="0" borderId="2" xfId="0" applyFont="1" applyBorder="1" applyAlignment="1">
      <alignment horizontal="left"/>
    </xf>
    <xf numFmtId="0" fontId="0" fillId="3" borderId="6" xfId="0" applyFill="1" applyBorder="1" applyProtection="1"/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Protection="1"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0" fontId="10" fillId="4" borderId="5" xfId="0" applyFont="1" applyFill="1" applyBorder="1" applyAlignment="1" applyProtection="1">
      <alignment horizontal="center"/>
      <protection locked="0" hidden="1"/>
    </xf>
    <xf numFmtId="0" fontId="10" fillId="4" borderId="6" xfId="0" applyFont="1" applyFill="1" applyBorder="1" applyAlignment="1" applyProtection="1">
      <alignment horizontal="center"/>
      <protection locked="0" hidden="1"/>
    </xf>
    <xf numFmtId="0" fontId="7" fillId="4" borderId="6" xfId="0" applyFont="1" applyFill="1" applyBorder="1" applyAlignment="1" applyProtection="1">
      <alignment horizontal="center" vertical="center"/>
      <protection locked="0" hidden="1"/>
    </xf>
    <xf numFmtId="0" fontId="0" fillId="4" borderId="6" xfId="0" applyFill="1" applyBorder="1" applyProtection="1">
      <protection locked="0"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2" fontId="24" fillId="3" borderId="6" xfId="0" applyNumberFormat="1" applyFont="1" applyFill="1" applyBorder="1" applyAlignment="1" applyProtection="1">
      <alignment horizontal="center" vertical="center"/>
      <protection hidden="1"/>
    </xf>
    <xf numFmtId="2" fontId="10" fillId="3" borderId="6" xfId="0" applyNumberFormat="1" applyFont="1" applyFill="1" applyBorder="1" applyAlignment="1" applyProtection="1">
      <alignment horizontal="center"/>
      <protection hidden="1"/>
    </xf>
    <xf numFmtId="2" fontId="10" fillId="3" borderId="6" xfId="0" applyNumberFormat="1" applyFont="1" applyFill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protection locked="0"/>
    </xf>
    <xf numFmtId="0" fontId="10" fillId="4" borderId="6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8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D0F9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3</xdr:col>
      <xdr:colOff>333375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1053934</xdr:colOff>
      <xdr:row>30</xdr:row>
      <xdr:rowOff>333375</xdr:rowOff>
    </xdr:from>
    <xdr:to>
      <xdr:col>11</xdr:col>
      <xdr:colOff>547814</xdr:colOff>
      <xdr:row>36</xdr:row>
      <xdr:rowOff>349250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1434" y="12549188"/>
          <a:ext cx="5518443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698501</xdr:colOff>
      <xdr:row>27</xdr:row>
      <xdr:rowOff>111125</xdr:rowOff>
    </xdr:from>
    <xdr:to>
      <xdr:col>10</xdr:col>
      <xdr:colOff>1047751</xdr:colOff>
      <xdr:row>30</xdr:row>
      <xdr:rowOff>15875</xdr:rowOff>
    </xdr:to>
    <xdr:sp macro="" textlink="">
      <xdr:nvSpPr>
        <xdr:cNvPr id="45" name="Freccia in su 44"/>
        <xdr:cNvSpPr/>
      </xdr:nvSpPr>
      <xdr:spPr>
        <a:xfrm>
          <a:off x="11668126" y="11255375"/>
          <a:ext cx="349250" cy="1047750"/>
        </a:xfrm>
        <a:prstGeom prst="up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829074</xdr:colOff>
      <xdr:row>40</xdr:row>
      <xdr:rowOff>304800</xdr:rowOff>
    </xdr:from>
    <xdr:to>
      <xdr:col>5</xdr:col>
      <xdr:colOff>1314450</xdr:colOff>
      <xdr:row>57</xdr:row>
      <xdr:rowOff>376364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9074" y="16706850"/>
          <a:ext cx="8391126" cy="65485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1.bin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topLeftCell="A31" zoomScale="50" zoomScaleNormal="40" zoomScalePageLayoutView="50" workbookViewId="0">
      <selection activeCell="C7" sqref="C7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10" t="s">
        <v>78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8"/>
      <c r="B4" s="144" t="s">
        <v>60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7"/>
      <c r="N4" s="2"/>
    </row>
    <row r="5" spans="1:22" s="1" customFormat="1" ht="43.5" customHeight="1">
      <c r="A5" s="2"/>
      <c r="B5" s="145" t="s">
        <v>61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32"/>
      <c r="N5" s="2"/>
    </row>
    <row r="6" spans="1:22" ht="26.45" customHeight="1">
      <c r="M6" s="90"/>
      <c r="R6" s="5"/>
      <c r="S6" s="5"/>
      <c r="T6" s="5"/>
      <c r="U6" s="5"/>
      <c r="V6" s="5"/>
    </row>
    <row r="7" spans="1:22" ht="30" customHeight="1">
      <c r="A7" s="146" t="s">
        <v>67</v>
      </c>
      <c r="B7" s="146"/>
      <c r="C7" s="140"/>
      <c r="L7" s="86"/>
      <c r="M7" s="34"/>
      <c r="R7" s="5"/>
      <c r="S7" s="5"/>
      <c r="T7" s="5"/>
      <c r="U7" s="5"/>
      <c r="V7" s="5"/>
    </row>
    <row r="8" spans="1:22" ht="33" customHeight="1">
      <c r="B8" s="3" t="s">
        <v>62</v>
      </c>
      <c r="C8" s="140" t="s">
        <v>74</v>
      </c>
      <c r="D8" s="67"/>
      <c r="E8" s="70" t="s">
        <v>63</v>
      </c>
      <c r="F8" s="67"/>
      <c r="G8" s="67"/>
      <c r="H8" s="67"/>
      <c r="I8" s="67"/>
      <c r="J8" s="67" t="s">
        <v>0</v>
      </c>
      <c r="K8" s="139">
        <v>-5</v>
      </c>
      <c r="L8" s="87"/>
      <c r="M8" s="28"/>
      <c r="R8" s="5"/>
      <c r="S8" s="5"/>
      <c r="T8" s="5"/>
      <c r="U8" s="5"/>
      <c r="V8" s="5"/>
    </row>
    <row r="9" spans="1:22" ht="30.95" customHeight="1">
      <c r="B9" s="3" t="s">
        <v>66</v>
      </c>
      <c r="C9" s="141" t="s">
        <v>75</v>
      </c>
      <c r="D9" s="67"/>
      <c r="E9" s="70" t="s">
        <v>1</v>
      </c>
      <c r="F9" s="67"/>
      <c r="G9" s="67"/>
      <c r="H9" s="67"/>
      <c r="I9" s="67"/>
      <c r="J9" s="67" t="s">
        <v>0</v>
      </c>
      <c r="K9" s="85">
        <v>20</v>
      </c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9"/>
      <c r="C11" s="71"/>
      <c r="D11" s="59"/>
      <c r="E11" s="59"/>
      <c r="F11" s="59"/>
      <c r="G11" s="59" t="s">
        <v>17</v>
      </c>
      <c r="H11" s="59"/>
      <c r="I11" s="59"/>
      <c r="J11" s="59"/>
      <c r="K11" s="59"/>
      <c r="L11" s="59"/>
      <c r="M11" s="28"/>
      <c r="N11" s="18"/>
      <c r="R11" s="5"/>
      <c r="S11" s="5"/>
      <c r="T11" s="5"/>
      <c r="U11" s="5"/>
      <c r="V11" s="5"/>
    </row>
    <row r="12" spans="1:22" ht="30" customHeight="1">
      <c r="B12" s="54"/>
      <c r="C12" s="57"/>
      <c r="D12" s="55"/>
      <c r="E12" s="60" t="s">
        <v>2</v>
      </c>
      <c r="F12" s="60" t="s">
        <v>3</v>
      </c>
      <c r="G12" s="60" t="s">
        <v>16</v>
      </c>
      <c r="H12" s="60"/>
      <c r="I12" s="55"/>
      <c r="J12" s="55"/>
      <c r="K12" s="61" t="s">
        <v>4</v>
      </c>
      <c r="L12" s="60" t="s">
        <v>5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9" t="s">
        <v>6</v>
      </c>
      <c r="C13" s="89" t="s">
        <v>7</v>
      </c>
      <c r="D13" s="62"/>
      <c r="E13" s="62" t="s">
        <v>8</v>
      </c>
      <c r="F13" s="64" t="s">
        <v>12</v>
      </c>
      <c r="G13" s="62" t="s">
        <v>9</v>
      </c>
      <c r="H13" s="62"/>
      <c r="I13" s="63"/>
      <c r="J13" s="56"/>
      <c r="K13" s="62" t="s">
        <v>13</v>
      </c>
      <c r="L13" s="63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69" t="s">
        <v>53</v>
      </c>
      <c r="C14" s="114" t="s">
        <v>15</v>
      </c>
      <c r="D14" s="65"/>
      <c r="E14" s="135"/>
      <c r="F14" s="120">
        <v>8.1199999999999992</v>
      </c>
      <c r="G14" s="125"/>
      <c r="H14" s="74"/>
      <c r="I14" s="75"/>
      <c r="J14" s="76">
        <f>K14</f>
        <v>0.12315270935960593</v>
      </c>
      <c r="K14" s="129">
        <f>1/F14</f>
        <v>0.12315270935960593</v>
      </c>
      <c r="L14" s="130">
        <f t="shared" ref="L14" si="0">IF($K$9=0,0,-((($K$9-$K$8)*J14/$K$26)-$K$9))</f>
        <v>18.630372137021222</v>
      </c>
      <c r="M14" s="29" t="s">
        <v>79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69" t="s">
        <v>54</v>
      </c>
      <c r="C15" s="66" t="s">
        <v>72</v>
      </c>
      <c r="D15" s="66"/>
      <c r="E15" s="81">
        <v>1.4999999999999999E-2</v>
      </c>
      <c r="F15" s="121"/>
      <c r="G15" s="126">
        <v>0.9</v>
      </c>
      <c r="H15" s="77"/>
      <c r="I15" s="78"/>
      <c r="J15" s="79">
        <f>J14+K15</f>
        <v>0.13981937602627259</v>
      </c>
      <c r="K15" s="131">
        <f t="shared" ref="K15:K21" si="1">E15/G15</f>
        <v>1.6666666666666666E-2</v>
      </c>
      <c r="L15" s="132">
        <f>IF($K$9=0,0,-((($K$9-$K$8)*J15/$K$26)-$K$9))</f>
        <v>18.445015832898097</v>
      </c>
      <c r="M15" s="28"/>
      <c r="N15" s="18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69" t="s">
        <v>55</v>
      </c>
      <c r="C16" s="109" t="s">
        <v>19</v>
      </c>
      <c r="D16" s="67"/>
      <c r="E16" s="81">
        <v>0.08</v>
      </c>
      <c r="F16" s="122"/>
      <c r="G16" s="126">
        <v>0.36</v>
      </c>
      <c r="H16" s="78"/>
      <c r="I16" s="78"/>
      <c r="J16" s="79">
        <f t="shared" ref="J16:J18" si="2">J15+K16</f>
        <v>0.3620415982484948</v>
      </c>
      <c r="K16" s="131">
        <f t="shared" si="1"/>
        <v>0.22222222222222224</v>
      </c>
      <c r="L16" s="132">
        <f>IF($K$9=0,0,-((($K$9-$K$8)*J16/$K$26)-$K$9))</f>
        <v>15.973598444589726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69" t="s">
        <v>56</v>
      </c>
      <c r="C17" s="66" t="s">
        <v>64</v>
      </c>
      <c r="D17" s="66"/>
      <c r="E17" s="82">
        <v>0.08</v>
      </c>
      <c r="F17" s="123"/>
      <c r="G17" s="126">
        <v>0.1</v>
      </c>
      <c r="H17" s="77"/>
      <c r="I17" s="78"/>
      <c r="J17" s="79">
        <f t="shared" si="2"/>
        <v>1.1620415982484946</v>
      </c>
      <c r="K17" s="133">
        <f t="shared" si="1"/>
        <v>0.79999999999999993</v>
      </c>
      <c r="L17" s="132">
        <f>IF($K$9=0,0,-((($K$9-$K$8)*J17/$K$26)-$K$9))</f>
        <v>7.0764958466795989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69" t="s">
        <v>57</v>
      </c>
      <c r="C18" s="66" t="s">
        <v>68</v>
      </c>
      <c r="D18" s="66"/>
      <c r="E18" s="81">
        <v>0.25</v>
      </c>
      <c r="F18" s="121"/>
      <c r="G18" s="126">
        <v>0.25</v>
      </c>
      <c r="H18" s="77"/>
      <c r="I18" s="78"/>
      <c r="J18" s="79">
        <f t="shared" si="2"/>
        <v>2.1620415982484946</v>
      </c>
      <c r="K18" s="131">
        <f t="shared" si="1"/>
        <v>1</v>
      </c>
      <c r="L18" s="132">
        <f>IF($K$9=0,0,-((($K$9-$K$8)*J18/$K$26)-$K$9))</f>
        <v>-4.0448824007080653</v>
      </c>
      <c r="M18" s="35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69" t="s">
        <v>58</v>
      </c>
      <c r="C19" s="66" t="s">
        <v>71</v>
      </c>
      <c r="D19" s="66"/>
      <c r="E19" s="81">
        <v>1.4999999999999999E-2</v>
      </c>
      <c r="F19" s="121"/>
      <c r="G19" s="126">
        <v>0.9</v>
      </c>
      <c r="H19" s="77"/>
      <c r="I19" s="78"/>
      <c r="J19" s="79">
        <f>J17+K19</f>
        <v>1.1787082649151612</v>
      </c>
      <c r="K19" s="131">
        <f t="shared" si="1"/>
        <v>1.6666666666666666E-2</v>
      </c>
      <c r="L19" s="132">
        <f>IF($K$9=0,0,-((($K$9-$K$8)*J19/$K$26)-$K$9))</f>
        <v>6.8911395425564699</v>
      </c>
      <c r="M19" s="35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69" t="s">
        <v>59</v>
      </c>
      <c r="C20" s="113" t="s">
        <v>76</v>
      </c>
      <c r="E20" s="81">
        <v>0.01</v>
      </c>
      <c r="F20" s="124"/>
      <c r="G20" s="126">
        <v>0.9</v>
      </c>
      <c r="H20" s="115"/>
      <c r="I20" s="115"/>
      <c r="J20" s="115"/>
      <c r="K20" s="131">
        <f t="shared" si="1"/>
        <v>1.1111111111111112E-2</v>
      </c>
      <c r="L20" s="124"/>
      <c r="M20" s="35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69"/>
      <c r="C21" s="113" t="s">
        <v>77</v>
      </c>
      <c r="E21" s="81">
        <v>1.4999999999999999E-2</v>
      </c>
      <c r="F21" s="124"/>
      <c r="G21" s="126">
        <v>1</v>
      </c>
      <c r="H21" s="115"/>
      <c r="I21" s="115"/>
      <c r="J21" s="115"/>
      <c r="K21" s="131">
        <f t="shared" si="1"/>
        <v>1.4999999999999999E-2</v>
      </c>
      <c r="L21" s="124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54"/>
      <c r="C22" s="113" t="s">
        <v>69</v>
      </c>
      <c r="D22" s="34"/>
      <c r="E22" s="81"/>
      <c r="F22" s="123"/>
      <c r="G22" s="127"/>
      <c r="H22" s="77"/>
      <c r="I22" s="78"/>
      <c r="J22" s="79" t="e">
        <f>#REF!+K22</f>
        <v>#REF!</v>
      </c>
      <c r="K22" s="131"/>
      <c r="L22" s="132" t="e">
        <f>IF($K$9=0,0,-((($K$9-$K$8)*J22/$K$26)-$K$9))</f>
        <v>#REF!</v>
      </c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54"/>
      <c r="E23" s="81"/>
      <c r="F23" s="124"/>
      <c r="G23" s="128"/>
      <c r="H23" s="115"/>
      <c r="I23" s="115"/>
      <c r="J23" s="115"/>
      <c r="K23" s="124"/>
      <c r="L23" s="124"/>
      <c r="M23"/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54"/>
      <c r="C24" s="109" t="s">
        <v>10</v>
      </c>
      <c r="D24" s="67"/>
      <c r="E24" s="136"/>
      <c r="F24" s="121">
        <v>23.2</v>
      </c>
      <c r="G24" s="127"/>
      <c r="H24" s="77"/>
      <c r="I24" s="78"/>
      <c r="J24" s="79" t="e">
        <f>J22+K24</f>
        <v>#REF!</v>
      </c>
      <c r="K24" s="131">
        <f>1/F24</f>
        <v>4.3103448275862072E-2</v>
      </c>
      <c r="L24" s="134"/>
      <c r="M24" s="28" t="s">
        <v>79</v>
      </c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54"/>
      <c r="C25" s="72"/>
      <c r="D25" s="67"/>
      <c r="E25" s="84"/>
      <c r="F25" s="80"/>
      <c r="G25" s="80"/>
      <c r="H25" s="77"/>
      <c r="I25" s="80"/>
      <c r="J25" s="80"/>
      <c r="K25" s="80"/>
      <c r="L25" s="80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69" t="s">
        <v>11</v>
      </c>
      <c r="C26" s="67"/>
      <c r="D26" s="57"/>
      <c r="E26" s="137">
        <f>SUM(E14:E25)</f>
        <v>0.46500000000000002</v>
      </c>
      <c r="F26" s="80"/>
      <c r="G26" s="80"/>
      <c r="H26" s="83" t="e">
        <f>E15*H15+E18*H18+E17*H17+#REF!*#REF!+E22*H22</f>
        <v>#REF!</v>
      </c>
      <c r="I26" s="80"/>
      <c r="J26" s="80"/>
      <c r="K26" s="138">
        <f>SUM(K14:K24)</f>
        <v>2.2479228243021345</v>
      </c>
      <c r="L26" s="55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17" t="s">
        <v>18</v>
      </c>
      <c r="C27" s="73"/>
      <c r="D27" s="58"/>
      <c r="E27" s="84"/>
      <c r="F27" s="84"/>
      <c r="G27" s="84"/>
      <c r="H27" s="84"/>
      <c r="I27" s="84"/>
      <c r="J27" s="84"/>
      <c r="K27" s="143">
        <f>1/K26</f>
        <v>0.44485512989550657</v>
      </c>
      <c r="L27" s="56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88"/>
      <c r="B28" s="68"/>
      <c r="C28" s="67"/>
      <c r="D28" s="67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0"/>
      <c r="B29" s="67"/>
      <c r="C29" s="67"/>
      <c r="D29" s="67"/>
      <c r="E29" s="17"/>
      <c r="F29" s="116" t="s">
        <v>18</v>
      </c>
      <c r="G29" s="142">
        <f>K27</f>
        <v>0.44485512989550657</v>
      </c>
      <c r="H29" s="101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2"/>
      <c r="B30" s="72"/>
      <c r="C30" s="72"/>
      <c r="D30" s="92"/>
      <c r="E30" s="67"/>
      <c r="F30" s="67"/>
      <c r="G30" s="68"/>
      <c r="H30" s="26"/>
      <c r="I30" s="67"/>
      <c r="J30" s="67"/>
      <c r="K30" s="103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2"/>
      <c r="B31" s="152" t="s">
        <v>73</v>
      </c>
      <c r="C31" s="153"/>
      <c r="D31" s="107">
        <f>K9</f>
        <v>20</v>
      </c>
      <c r="E31" s="67"/>
      <c r="F31" s="67"/>
      <c r="G31" s="67"/>
      <c r="H31" s="26"/>
      <c r="I31" s="67"/>
      <c r="J31" s="67"/>
      <c r="K31" s="87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2"/>
      <c r="B32" s="150" t="s">
        <v>65</v>
      </c>
      <c r="C32" s="151"/>
      <c r="D32" s="108">
        <f>L14</f>
        <v>18.630372137021222</v>
      </c>
      <c r="E32" s="67"/>
      <c r="F32" s="67"/>
      <c r="G32" s="67"/>
      <c r="H32" s="26"/>
      <c r="I32" s="67"/>
      <c r="J32" s="67"/>
      <c r="K32" s="87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2"/>
      <c r="B33" s="67"/>
      <c r="C33" s="67"/>
      <c r="D33" s="92"/>
      <c r="E33" s="67"/>
      <c r="F33" s="67"/>
      <c r="G33" s="67"/>
      <c r="H33" s="26"/>
      <c r="I33" s="67"/>
      <c r="J33" s="67"/>
      <c r="K33" s="87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4"/>
      <c r="B34" s="67"/>
      <c r="C34" s="67"/>
      <c r="D34" s="92"/>
      <c r="E34" s="67"/>
      <c r="F34" s="67"/>
      <c r="G34" s="67"/>
      <c r="H34" s="26"/>
      <c r="I34" s="67"/>
      <c r="J34" s="67"/>
      <c r="K34" s="87"/>
      <c r="L34" s="48"/>
      <c r="N34" s="118"/>
      <c r="O34" s="119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3"/>
      <c r="B35" s="67"/>
      <c r="C35" s="67"/>
      <c r="D35" s="67"/>
      <c r="E35" s="67"/>
      <c r="F35" s="67"/>
      <c r="G35" s="67"/>
      <c r="H35" s="26"/>
      <c r="I35" s="67"/>
      <c r="J35" s="67"/>
      <c r="K35" s="87"/>
      <c r="L35" s="48"/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5"/>
      <c r="B36" s="67"/>
      <c r="C36" s="67"/>
      <c r="D36" s="67"/>
      <c r="E36" s="67"/>
      <c r="F36" s="67"/>
      <c r="G36" s="67"/>
      <c r="H36" s="26"/>
      <c r="I36" s="92"/>
      <c r="J36" s="92"/>
      <c r="K36" s="106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3"/>
      <c r="B37" s="68"/>
      <c r="C37" s="68"/>
      <c r="D37" s="68"/>
      <c r="E37" s="68"/>
      <c r="F37" s="68"/>
      <c r="G37" s="68"/>
      <c r="H37" s="26"/>
      <c r="I37" s="49"/>
      <c r="J37" s="92" t="s">
        <v>14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11"/>
      <c r="C38" s="112"/>
      <c r="D38" s="112"/>
      <c r="E38" s="112"/>
      <c r="F38" s="154" t="s">
        <v>70</v>
      </c>
      <c r="G38" s="154"/>
      <c r="H38" s="154"/>
      <c r="I38" s="154"/>
      <c r="J38" s="154"/>
      <c r="K38" s="154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11"/>
      <c r="C39" s="111"/>
      <c r="D39" s="111"/>
      <c r="E39" s="111"/>
      <c r="F39" s="111"/>
      <c r="G39" s="111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11"/>
      <c r="C40" s="111"/>
      <c r="D40" s="147"/>
      <c r="E40" s="147"/>
      <c r="F40" s="111"/>
      <c r="G40" s="111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48"/>
      <c r="E41" s="149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1"/>
      <c r="B42" s="67"/>
      <c r="C42" s="67"/>
      <c r="D42" s="67"/>
      <c r="E42" s="67"/>
      <c r="F42" s="67"/>
      <c r="G42" s="67"/>
      <c r="H42" s="26" t="s">
        <v>20</v>
      </c>
      <c r="I42" s="92"/>
      <c r="J42" s="92"/>
      <c r="K42" s="92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3"/>
      <c r="B43" s="67"/>
      <c r="C43" s="67"/>
      <c r="D43" s="67"/>
      <c r="E43" s="67"/>
      <c r="F43" s="67"/>
      <c r="G43" s="67"/>
      <c r="H43" s="26"/>
      <c r="I43" s="67"/>
      <c r="J43" s="67"/>
      <c r="K43" s="87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4"/>
      <c r="C44" s="94"/>
      <c r="D44" s="94"/>
      <c r="E44" s="26"/>
      <c r="F44" s="94"/>
      <c r="G44" s="26"/>
      <c r="H44" s="26" t="s">
        <v>21</v>
      </c>
      <c r="I44" s="26"/>
      <c r="J44" s="94"/>
      <c r="K44" s="95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6"/>
      <c r="B45" s="97"/>
      <c r="C45" s="94"/>
      <c r="D45" s="94"/>
      <c r="E45" s="94"/>
      <c r="F45" s="94"/>
      <c r="G45" s="94"/>
      <c r="H45" s="98" t="s">
        <v>22</v>
      </c>
      <c r="I45" s="94"/>
      <c r="J45" s="94"/>
      <c r="K45" s="95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99"/>
      <c r="B46" s="94"/>
      <c r="C46" s="94"/>
      <c r="D46" s="94"/>
      <c r="E46" s="94"/>
      <c r="F46" s="94"/>
      <c r="G46" s="94"/>
      <c r="H46" s="100"/>
      <c r="I46" s="94"/>
      <c r="J46" s="94"/>
      <c r="K46" s="95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40"/>
      <c r="D50" s="40"/>
      <c r="E50" s="40"/>
      <c r="F50" s="41"/>
      <c r="G50" s="37"/>
      <c r="H50" s="52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40"/>
      <c r="D59" s="40"/>
      <c r="E59" s="40"/>
      <c r="F59" s="41"/>
      <c r="G59" s="37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40"/>
      <c r="D60" s="40"/>
      <c r="E60" s="40"/>
      <c r="F60" s="41"/>
      <c r="G60" s="38"/>
      <c r="H60" t="s">
        <v>23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6"/>
      <c r="C61" s="39"/>
      <c r="D61" s="40"/>
      <c r="E61" s="40"/>
      <c r="F61" s="41"/>
      <c r="G61" s="37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40"/>
      <c r="D62" s="40"/>
      <c r="E62" s="40"/>
      <c r="F62" s="41"/>
      <c r="G62" s="30"/>
      <c r="H62" t="s">
        <v>24</v>
      </c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40"/>
      <c r="D63" s="40"/>
      <c r="E63" s="40"/>
      <c r="F63" s="41"/>
      <c r="G63" s="42"/>
      <c r="H63" s="50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4"/>
      <c r="C64" s="39"/>
      <c r="D64" s="45"/>
      <c r="E64" s="45"/>
      <c r="F64" s="46"/>
      <c r="G64" s="47"/>
      <c r="H64" t="s">
        <v>25</v>
      </c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24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0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26</v>
      </c>
    </row>
    <row r="69" spans="1:18" ht="30" customHeight="1">
      <c r="H69"/>
    </row>
    <row r="70" spans="1:18" ht="30" customHeight="1">
      <c r="H70" t="s">
        <v>27</v>
      </c>
    </row>
    <row r="71" spans="1:18" ht="30" customHeight="1">
      <c r="H71" s="50"/>
    </row>
    <row r="72" spans="1:18" ht="45" customHeight="1">
      <c r="H72" t="s">
        <v>28</v>
      </c>
    </row>
    <row r="73" spans="1:18" ht="45" customHeight="1">
      <c r="H73"/>
    </row>
    <row r="74" spans="1:18" ht="45" customHeight="1">
      <c r="H74" t="s">
        <v>21</v>
      </c>
    </row>
    <row r="75" spans="1:18" ht="45" customHeight="1">
      <c r="H75"/>
    </row>
    <row r="76" spans="1:18" ht="45" customHeight="1">
      <c r="H76" s="50" t="s">
        <v>29</v>
      </c>
    </row>
    <row r="77" spans="1:18" ht="45" customHeight="1">
      <c r="H77" s="50"/>
    </row>
    <row r="78" spans="1:18" ht="45" customHeight="1">
      <c r="H78" s="50" t="s">
        <v>30</v>
      </c>
    </row>
    <row r="79" spans="1:18" ht="45" customHeight="1">
      <c r="H79" t="s">
        <v>31</v>
      </c>
    </row>
    <row r="80" spans="1:18" ht="45" customHeight="1">
      <c r="H80"/>
    </row>
    <row r="81" spans="8:8" ht="45" customHeight="1">
      <c r="H81" t="s">
        <v>32</v>
      </c>
    </row>
    <row r="82" spans="8:8" ht="45" customHeight="1">
      <c r="H82"/>
    </row>
    <row r="83" spans="8:8" ht="45" customHeight="1">
      <c r="H83" t="s">
        <v>33</v>
      </c>
    </row>
    <row r="84" spans="8:8" ht="45" customHeight="1">
      <c r="H84"/>
    </row>
    <row r="85" spans="8:8" ht="45" customHeight="1">
      <c r="H85" t="s">
        <v>34</v>
      </c>
    </row>
    <row r="86" spans="8:8" ht="45" customHeight="1">
      <c r="H86" s="53"/>
    </row>
    <row r="87" spans="8:8" ht="45" customHeight="1">
      <c r="H87" s="53" t="s">
        <v>35</v>
      </c>
    </row>
    <row r="88" spans="8:8" ht="45" customHeight="1">
      <c r="H88" s="51"/>
    </row>
    <row r="89" spans="8:8" ht="45" customHeight="1">
      <c r="H89"/>
    </row>
    <row r="90" spans="8:8" ht="45" customHeight="1">
      <c r="H90" t="s">
        <v>36</v>
      </c>
    </row>
    <row r="91" spans="8:8" ht="45" customHeight="1">
      <c r="H91"/>
    </row>
    <row r="92" spans="8:8" ht="45" customHeight="1">
      <c r="H92" t="s">
        <v>36</v>
      </c>
    </row>
    <row r="93" spans="8:8" ht="45" customHeight="1">
      <c r="H93"/>
    </row>
    <row r="94" spans="8:8" ht="45" customHeight="1">
      <c r="H94" t="s">
        <v>37</v>
      </c>
    </row>
    <row r="95" spans="8:8" ht="45" customHeight="1">
      <c r="H95"/>
    </row>
    <row r="96" spans="8:8" ht="45" customHeight="1">
      <c r="H96" t="s">
        <v>38</v>
      </c>
    </row>
    <row r="97" spans="8:8" ht="45" customHeight="1">
      <c r="H97"/>
    </row>
    <row r="98" spans="8:8" ht="45" customHeight="1">
      <c r="H98" t="s">
        <v>39</v>
      </c>
    </row>
    <row r="99" spans="8:8" ht="45" customHeight="1">
      <c r="H99"/>
    </row>
    <row r="100" spans="8:8" ht="45" customHeight="1">
      <c r="H100" t="s">
        <v>40</v>
      </c>
    </row>
    <row r="101" spans="8:8" ht="45" customHeight="1">
      <c r="H101"/>
    </row>
    <row r="102" spans="8:8" ht="45" customHeight="1">
      <c r="H102" t="s">
        <v>41</v>
      </c>
    </row>
    <row r="103" spans="8:8" ht="45" customHeight="1">
      <c r="H103"/>
    </row>
    <row r="104" spans="8:8" ht="45" customHeight="1">
      <c r="H104" t="s">
        <v>42</v>
      </c>
    </row>
    <row r="105" spans="8:8" ht="45" customHeight="1">
      <c r="H105"/>
    </row>
    <row r="106" spans="8:8" ht="45" customHeight="1">
      <c r="H106" t="s">
        <v>43</v>
      </c>
    </row>
    <row r="107" spans="8:8" ht="45" customHeight="1">
      <c r="H107"/>
    </row>
    <row r="108" spans="8:8" ht="45" customHeight="1">
      <c r="H108" t="s">
        <v>44</v>
      </c>
    </row>
    <row r="109" spans="8:8" ht="45" customHeight="1">
      <c r="H109" t="s">
        <v>45</v>
      </c>
    </row>
    <row r="110" spans="8:8" ht="45" customHeight="1">
      <c r="H110"/>
    </row>
    <row r="111" spans="8:8" ht="45" customHeight="1">
      <c r="H111" t="s">
        <v>46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47</v>
      </c>
    </row>
    <row r="115" spans="8:8" ht="45" customHeight="1">
      <c r="H115" t="s">
        <v>48</v>
      </c>
    </row>
    <row r="116" spans="8:8" ht="45" customHeight="1">
      <c r="H116"/>
    </row>
    <row r="117" spans="8:8" ht="45" customHeight="1">
      <c r="H117" t="s">
        <v>46</v>
      </c>
    </row>
    <row r="118" spans="8:8" ht="45" customHeight="1">
      <c r="H118"/>
    </row>
    <row r="119" spans="8:8" ht="45" customHeight="1">
      <c r="H119" t="s">
        <v>49</v>
      </c>
    </row>
    <row r="120" spans="8:8" ht="45" customHeight="1">
      <c r="H120" t="s">
        <v>50</v>
      </c>
    </row>
    <row r="121" spans="8:8" ht="45" customHeight="1">
      <c r="H121"/>
    </row>
    <row r="122" spans="8:8" ht="45" customHeight="1">
      <c r="H122" t="s">
        <v>51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52</v>
      </c>
    </row>
  </sheetData>
  <sheetProtection password="F3B8" sheet="1" objects="1" scenarios="1" selectLockedCells="1"/>
  <mergeCells count="8">
    <mergeCell ref="B4:L4"/>
    <mergeCell ref="B5:L5"/>
    <mergeCell ref="A7:B7"/>
    <mergeCell ref="D40:E40"/>
    <mergeCell ref="D41:E41"/>
    <mergeCell ref="B32:C32"/>
    <mergeCell ref="B31:C31"/>
    <mergeCell ref="F38:K38"/>
  </mergeCells>
  <pageMargins left="0.7" right="0.7" top="0.75" bottom="0.75" header="0.3" footer="0.3"/>
  <pageSetup paperSize="9" scale="35" orientation="portrait" r:id="rId1"/>
  <drawing r:id="rId2"/>
  <legacyDrawing r:id="rId3"/>
  <picture r:id="rId4"/>
  <oleObjects>
    <oleObject progId="AutoCAD.Drawing.18" shapeId="1025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2026-04-05T06:35:30Z</dcterms:modified>
</cp:coreProperties>
</file>