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18" i="1"/>
  <c r="J18" s="1"/>
  <c r="K17"/>
  <c r="J17" s="1"/>
  <c r="K16"/>
  <c r="J16" s="1"/>
  <c r="F23" l="1"/>
  <c r="F14"/>
  <c r="K14" s="1"/>
  <c r="J14" s="1"/>
  <c r="K23"/>
  <c r="K15"/>
  <c r="D31"/>
  <c r="H26"/>
  <c r="E26"/>
  <c r="J15" l="1"/>
  <c r="K26"/>
  <c r="L17" l="1"/>
  <c r="L18"/>
  <c r="L14"/>
  <c r="D32" s="1"/>
  <c r="L16"/>
  <c r="L15"/>
  <c r="K27"/>
  <c r="G29" s="1"/>
  <c r="J23" l="1"/>
  <c r="L23" l="1"/>
</calcChain>
</file>

<file path=xl/sharedStrings.xml><?xml version="1.0" encoding="utf-8"?>
<sst xmlns="http://schemas.openxmlformats.org/spreadsheetml/2006/main" count="86" uniqueCount="79">
  <si>
    <t>°C</t>
  </si>
  <si>
    <t>Temperatura interna</t>
  </si>
  <si>
    <t>s</t>
  </si>
  <si>
    <t>C</t>
  </si>
  <si>
    <t>T.sup.°C</t>
  </si>
  <si>
    <t>pos.</t>
  </si>
  <si>
    <t>Descrizione</t>
  </si>
  <si>
    <t>m</t>
  </si>
  <si>
    <t>W / m K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</si>
  <si>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</si>
  <si>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</si>
  <si>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</si>
  <si>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</si>
  <si>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</si>
  <si>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t>Intonaco interno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</si>
  <si>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</si>
  <si>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</si>
  <si>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</si>
  <si>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</si>
  <si>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</si>
  <si>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</si>
  <si>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</si>
  <si>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</si>
  <si>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</si>
  <si>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</si>
  <si>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</si>
  <si>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</si>
  <si>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</si>
  <si>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</si>
  <si>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</si>
  <si>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</si>
  <si>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</si>
  <si>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</si>
  <si>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</si>
  <si>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</si>
  <si>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</si>
  <si>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</si>
  <si>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</si>
  <si>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</si>
  <si>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</si>
  <si>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</si>
  <si>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</si>
  <si>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</si>
  <si>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</si>
  <si>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</si>
  <si>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</si>
  <si>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</si>
  <si>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</si>
  <si>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</si>
  <si>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</si>
  <si>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</si>
  <si>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</si>
  <si>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</si>
  <si>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</si>
  <si>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</si>
  <si>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</si>
  <si>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</si>
  <si>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</si>
  <si>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.8</t>
  </si>
  <si>
    <t>TRASMITTANZA TERMICA INVOLUCRO EDILIZIO</t>
  </si>
  <si>
    <t>Art 28 Legge 10/91 conformità Legge D.Lgs 2005 n° 192</t>
  </si>
  <si>
    <t>Località</t>
  </si>
  <si>
    <t>Temperatura minima  esterna</t>
  </si>
  <si>
    <t>nuova costruzione</t>
  </si>
  <si>
    <t>Ts  temp.superficie parete     °C</t>
  </si>
  <si>
    <t>VICENZA</t>
  </si>
  <si>
    <t>Edificio</t>
  </si>
  <si>
    <t xml:space="preserve">     Zona climatica </t>
  </si>
  <si>
    <r>
      <t xml:space="preserve">Intonaco esterno  </t>
    </r>
    <r>
      <rPr>
        <b/>
        <sz val="20"/>
        <rFont val="Arial"/>
        <family val="2"/>
      </rPr>
      <t>MANTIC CERAMIC</t>
    </r>
  </si>
  <si>
    <t>Muratura blocchi Poroton  laterizio</t>
  </si>
  <si>
    <t>D.M. 28/10/2025</t>
  </si>
  <si>
    <t>Da Gallery</t>
  </si>
  <si>
    <t>MANTI CERAMIC</t>
  </si>
  <si>
    <r>
      <t>R=S/</t>
    </r>
    <r>
      <rPr>
        <sz val="20"/>
        <rFont val="Calibri"/>
        <family val="2"/>
      </rPr>
      <t>λ</t>
    </r>
  </si>
  <si>
    <t>Ta temp. Ambiente               °C</t>
  </si>
  <si>
    <t xml:space="preserve">Tinteggiatura parete </t>
  </si>
  <si>
    <t xml:space="preserve">Intonaco esterno  </t>
  </si>
  <si>
    <t>Faq.5060.2</t>
  </si>
  <si>
    <t>UNI 10344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</si>
</sst>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rgb="FFFFFF99"/>
      <name val="Arial Narrow"/>
      <family val="2"/>
    </font>
    <font>
      <sz val="11"/>
      <color rgb="FFFFFF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10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/>
    </xf>
    <xf numFmtId="0" fontId="10" fillId="0" borderId="6" xfId="0" applyFont="1" applyBorder="1"/>
    <xf numFmtId="0" fontId="6" fillId="0" borderId="6" xfId="0" applyFont="1" applyFill="1" applyBorder="1" applyProtection="1"/>
    <xf numFmtId="0" fontId="6" fillId="0" borderId="6" xfId="0" applyFont="1" applyBorder="1" applyProtection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5" xfId="0" applyFont="1" applyFill="1" applyBorder="1" applyAlignment="1" applyProtection="1">
      <alignment horizontal="center"/>
      <protection locked="0"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Border="1" applyAlignment="1">
      <alignment horizontal="left"/>
    </xf>
    <xf numFmtId="2" fontId="33" fillId="3" borderId="6" xfId="0" applyNumberFormat="1" applyFont="1" applyFill="1" applyBorder="1" applyAlignment="1" applyProtection="1">
      <alignment horizontal="center" vertical="center"/>
      <protection hidden="1"/>
    </xf>
    <xf numFmtId="0" fontId="34" fillId="3" borderId="6" xfId="0" applyFont="1" applyFill="1" applyBorder="1" applyProtection="1">
      <protection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11</xdr:col>
      <xdr:colOff>762002</xdr:colOff>
      <xdr:row>29</xdr:row>
      <xdr:rowOff>166688</xdr:rowOff>
    </xdr:from>
    <xdr:to>
      <xdr:col>14</xdr:col>
      <xdr:colOff>628652</xdr:colOff>
      <xdr:row>32</xdr:row>
      <xdr:rowOff>119063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54065" y="12001501"/>
          <a:ext cx="353377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689916</xdr:colOff>
      <xdr:row>32</xdr:row>
      <xdr:rowOff>261938</xdr:rowOff>
    </xdr:from>
    <xdr:to>
      <xdr:col>14</xdr:col>
      <xdr:colOff>381001</xdr:colOff>
      <xdr:row>42</xdr:row>
      <xdr:rowOff>206516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81979" y="13239751"/>
          <a:ext cx="3358210" cy="4064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452438</xdr:colOff>
      <xdr:row>33</xdr:row>
      <xdr:rowOff>190500</xdr:rowOff>
    </xdr:from>
    <xdr:to>
      <xdr:col>3</xdr:col>
      <xdr:colOff>809626</xdr:colOff>
      <xdr:row>43</xdr:row>
      <xdr:rowOff>250801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2438" y="13549313"/>
          <a:ext cx="5119688" cy="41798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zoomScale="50" zoomScaleNormal="40" zoomScalePageLayoutView="50" workbookViewId="0">
      <selection activeCell="E18" sqref="E18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13" t="s">
        <v>77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45" t="s">
        <v>59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27"/>
      <c r="N4" s="2"/>
    </row>
    <row r="5" spans="1:22" s="1" customFormat="1" ht="43.5" customHeight="1">
      <c r="A5" s="2"/>
      <c r="B5" s="146" t="s">
        <v>60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32"/>
      <c r="N5" s="2"/>
    </row>
    <row r="6" spans="1:22" ht="26.45" customHeight="1">
      <c r="M6" s="92"/>
      <c r="R6" s="5"/>
      <c r="S6" s="5"/>
      <c r="T6" s="5"/>
      <c r="U6" s="5"/>
      <c r="V6" s="5"/>
    </row>
    <row r="7" spans="1:22" ht="30" customHeight="1">
      <c r="A7" s="147" t="s">
        <v>67</v>
      </c>
      <c r="B7" s="147"/>
      <c r="C7" s="138"/>
      <c r="L7" s="88"/>
      <c r="M7" s="34"/>
      <c r="R7" s="5"/>
      <c r="S7" s="5"/>
      <c r="T7" s="5"/>
      <c r="U7" s="5"/>
      <c r="V7" s="5"/>
    </row>
    <row r="8" spans="1:22" ht="33" customHeight="1">
      <c r="B8" s="3" t="s">
        <v>61</v>
      </c>
      <c r="C8" s="138" t="s">
        <v>65</v>
      </c>
      <c r="D8" s="67"/>
      <c r="E8" s="70" t="s">
        <v>62</v>
      </c>
      <c r="F8" s="67"/>
      <c r="G8" s="67"/>
      <c r="H8" s="67"/>
      <c r="I8" s="67"/>
      <c r="J8" s="67" t="s">
        <v>0</v>
      </c>
      <c r="K8" s="137">
        <v>-5</v>
      </c>
      <c r="L8" s="89"/>
      <c r="M8" s="28"/>
      <c r="R8" s="5"/>
      <c r="S8" s="5"/>
      <c r="T8" s="5"/>
      <c r="U8" s="5"/>
      <c r="V8" s="5"/>
    </row>
    <row r="9" spans="1:22" ht="30.95" customHeight="1">
      <c r="B9" s="3" t="s">
        <v>66</v>
      </c>
      <c r="C9" s="139" t="s">
        <v>63</v>
      </c>
      <c r="D9" s="67"/>
      <c r="E9" s="70" t="s">
        <v>1</v>
      </c>
      <c r="F9" s="67"/>
      <c r="G9" s="67"/>
      <c r="H9" s="67"/>
      <c r="I9" s="67"/>
      <c r="J9" s="67" t="s">
        <v>0</v>
      </c>
      <c r="K9" s="87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16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15</v>
      </c>
      <c r="H12" s="60"/>
      <c r="I12" s="55"/>
      <c r="J12" s="55"/>
      <c r="K12" s="61" t="s">
        <v>73</v>
      </c>
      <c r="L12" s="60" t="s">
        <v>4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5</v>
      </c>
      <c r="C13" s="91" t="s">
        <v>6</v>
      </c>
      <c r="D13" s="62"/>
      <c r="E13" s="62" t="s">
        <v>7</v>
      </c>
      <c r="F13" s="64" t="s">
        <v>10</v>
      </c>
      <c r="G13" s="62" t="s">
        <v>8</v>
      </c>
      <c r="H13" s="62"/>
      <c r="I13" s="63"/>
      <c r="J13" s="56"/>
      <c r="K13" s="62" t="s">
        <v>11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51</v>
      </c>
      <c r="C14" s="117" t="s">
        <v>13</v>
      </c>
      <c r="D14" s="65"/>
      <c r="E14" s="133"/>
      <c r="F14" s="123">
        <f>7*1.16</f>
        <v>8.1199999999999992</v>
      </c>
      <c r="G14" s="126"/>
      <c r="H14" s="74"/>
      <c r="I14" s="75"/>
      <c r="J14" s="76">
        <f>K14</f>
        <v>0.12315270935960593</v>
      </c>
      <c r="K14" s="130">
        <f>1/F14</f>
        <v>0.12315270935960593</v>
      </c>
      <c r="L14" s="131">
        <f t="shared" ref="L14:L15" si="0">IF($K$9=0,0,-((($K$9-$K$8)*J14/$K$26)-$K$9))</f>
        <v>19.732180904458811</v>
      </c>
      <c r="M14" s="29" t="s">
        <v>78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52</v>
      </c>
      <c r="C15" s="66" t="s">
        <v>14</v>
      </c>
      <c r="D15" s="66"/>
      <c r="E15" s="84">
        <v>1.4999999999999999E-2</v>
      </c>
      <c r="F15" s="124"/>
      <c r="G15" s="127">
        <v>0.9</v>
      </c>
      <c r="H15" s="77"/>
      <c r="I15" s="78"/>
      <c r="J15" s="79">
        <f>J14+K15</f>
        <v>0.13981937602627259</v>
      </c>
      <c r="K15" s="132">
        <f>E15/G15</f>
        <v>1.6666666666666666E-2</v>
      </c>
      <c r="L15" s="143">
        <f t="shared" si="0"/>
        <v>19.695936053528904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53</v>
      </c>
      <c r="C16" s="66" t="s">
        <v>69</v>
      </c>
      <c r="D16" s="66"/>
      <c r="E16" s="84">
        <v>0.35</v>
      </c>
      <c r="F16" s="124"/>
      <c r="G16" s="127">
        <v>0.27</v>
      </c>
      <c r="H16" s="77"/>
      <c r="I16" s="78"/>
      <c r="J16" s="79">
        <f t="shared" ref="J16" si="1">J15+K16</f>
        <v>1.4361156723225688</v>
      </c>
      <c r="K16" s="132">
        <f>E16/G16</f>
        <v>1.2962962962962961</v>
      </c>
      <c r="L16" s="143">
        <f t="shared" ref="L16:L17" si="2">IF($K$9=0,0,-((($K$9-$K$8)*J16/$K$26)-$K$9))</f>
        <v>16.87689209231387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54</v>
      </c>
      <c r="C17" s="66" t="s">
        <v>76</v>
      </c>
      <c r="D17" s="66"/>
      <c r="E17" s="84">
        <v>1.4999999999999999E-2</v>
      </c>
      <c r="F17" s="124"/>
      <c r="G17" s="127">
        <v>0.9</v>
      </c>
      <c r="H17" s="77"/>
      <c r="I17" s="78"/>
      <c r="J17" s="79">
        <f>J16+K17</f>
        <v>1.4527823389892354</v>
      </c>
      <c r="K17" s="132">
        <f>E17/G17</f>
        <v>1.6666666666666666E-2</v>
      </c>
      <c r="L17" s="143">
        <f t="shared" si="2"/>
        <v>16.840647241383962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55</v>
      </c>
      <c r="C18" s="93" t="s">
        <v>68</v>
      </c>
      <c r="D18" s="142"/>
      <c r="E18" s="84">
        <v>0.02</v>
      </c>
      <c r="F18" s="124"/>
      <c r="G18" s="128">
        <v>2E-3</v>
      </c>
      <c r="H18" s="80"/>
      <c r="I18" s="78"/>
      <c r="J18" s="79">
        <f>J17+K18</f>
        <v>11.452782338989236</v>
      </c>
      <c r="K18" s="132">
        <f>E18/G18</f>
        <v>10</v>
      </c>
      <c r="L18" s="143">
        <f>IF($K$9=0,0,-((($K$9-$K$8)*J18/$K$26)-$K$9))</f>
        <v>-4.9062633165605867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56</v>
      </c>
      <c r="C19" s="116" t="s">
        <v>75</v>
      </c>
      <c r="E19" s="84"/>
      <c r="F19" s="125"/>
      <c r="G19" s="129"/>
      <c r="H19" s="118"/>
      <c r="I19" s="118"/>
      <c r="J19" s="118"/>
      <c r="K19" s="125"/>
      <c r="L19" s="144"/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57</v>
      </c>
      <c r="C20" s="93"/>
      <c r="D20" s="142"/>
      <c r="E20" s="84"/>
      <c r="F20" s="124"/>
      <c r="G20" s="128"/>
      <c r="H20" s="80"/>
      <c r="I20" s="78"/>
      <c r="J20" s="79"/>
      <c r="K20" s="132"/>
      <c r="L20" s="143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 t="s">
        <v>58</v>
      </c>
      <c r="C21" s="116"/>
      <c r="E21" s="84"/>
      <c r="F21" s="125"/>
      <c r="G21" s="129"/>
      <c r="H21" s="118"/>
      <c r="I21" s="118"/>
      <c r="J21" s="118"/>
      <c r="K21" s="125"/>
      <c r="L21" s="144"/>
      <c r="M21" s="35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54"/>
      <c r="C22" s="116"/>
      <c r="E22" s="84"/>
      <c r="F22" s="125"/>
      <c r="G22" s="129"/>
      <c r="H22" s="118"/>
      <c r="I22" s="118"/>
      <c r="J22" s="118"/>
      <c r="K22" s="125"/>
      <c r="L22" s="144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4"/>
      <c r="C23" s="112"/>
      <c r="D23" s="67"/>
      <c r="E23" s="134"/>
      <c r="F23" s="124">
        <f>20*1.16</f>
        <v>23.2</v>
      </c>
      <c r="G23" s="128"/>
      <c r="H23" s="77"/>
      <c r="I23" s="78"/>
      <c r="J23" s="79">
        <f>J21+K23</f>
        <v>4.3103448275862072E-2</v>
      </c>
      <c r="K23" s="132">
        <f>1/F23</f>
        <v>4.3103448275862072E-2</v>
      </c>
      <c r="L23" s="143">
        <f>IF($K$9=0,0,-((($K$9-$K$8)*J23/$K$26)-$K$9))</f>
        <v>19.906263316560583</v>
      </c>
      <c r="M23" s="29" t="s">
        <v>78</v>
      </c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5"/>
      <c r="D24" s="5"/>
      <c r="E24" s="82"/>
      <c r="F24" s="83"/>
      <c r="G24" s="83"/>
      <c r="H24" s="83"/>
      <c r="I24" s="83"/>
      <c r="J24" s="83"/>
      <c r="K24" s="83"/>
      <c r="L24" s="83"/>
      <c r="M24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6"/>
      <c r="F25" s="81"/>
      <c r="G25" s="81"/>
      <c r="H25" s="77"/>
      <c r="I25" s="81"/>
      <c r="J25" s="81"/>
      <c r="K25" s="81"/>
      <c r="L25" s="81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9</v>
      </c>
      <c r="C26" s="67"/>
      <c r="D26" s="57"/>
      <c r="E26" s="135">
        <f>SUM(E14:E25)</f>
        <v>0.4</v>
      </c>
      <c r="F26" s="81"/>
      <c r="G26" s="81"/>
      <c r="H26" s="85" t="e">
        <f>E15*H15+E18*H18+E17*H17+E19*#REF!+E21*H21</f>
        <v>#REF!</v>
      </c>
      <c r="I26" s="81"/>
      <c r="J26" s="81"/>
      <c r="K26" s="136">
        <f>SUM(K14:K23)</f>
        <v>11.495885787265097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20" t="s">
        <v>17</v>
      </c>
      <c r="C27" s="73"/>
      <c r="D27" s="58"/>
      <c r="E27" s="86"/>
      <c r="F27" s="86"/>
      <c r="G27" s="86"/>
      <c r="H27" s="86"/>
      <c r="I27" s="86"/>
      <c r="J27" s="86"/>
      <c r="K27" s="141">
        <f>1/K26</f>
        <v>8.6987642231778184E-2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90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9" t="s">
        <v>17</v>
      </c>
      <c r="G29" s="140">
        <f>K27</f>
        <v>8.6987642231778184E-2</v>
      </c>
      <c r="H29" s="104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5"/>
      <c r="B30" s="72"/>
      <c r="C30" s="72"/>
      <c r="D30" s="95"/>
      <c r="E30" s="67"/>
      <c r="F30" s="67"/>
      <c r="G30" s="68"/>
      <c r="H30" s="26"/>
      <c r="I30" s="67"/>
      <c r="J30" s="67"/>
      <c r="K30" s="106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5"/>
      <c r="B31" s="153" t="s">
        <v>74</v>
      </c>
      <c r="C31" s="154"/>
      <c r="D31" s="110">
        <f>K9</f>
        <v>20</v>
      </c>
      <c r="E31" s="67"/>
      <c r="F31" s="67"/>
      <c r="G31" s="67"/>
      <c r="H31" s="26"/>
      <c r="I31" s="67"/>
      <c r="J31" s="67"/>
      <c r="K31" s="89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5"/>
      <c r="B32" s="151" t="s">
        <v>64</v>
      </c>
      <c r="C32" s="152"/>
      <c r="D32" s="111">
        <f>L14</f>
        <v>19.732180904458811</v>
      </c>
      <c r="E32" s="67"/>
      <c r="F32" s="67"/>
      <c r="G32" s="67"/>
      <c r="H32" s="26"/>
      <c r="I32" s="67"/>
      <c r="J32" s="67"/>
      <c r="K32" s="89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5"/>
      <c r="B33" s="67"/>
      <c r="C33" s="67"/>
      <c r="D33" s="95"/>
      <c r="E33" s="67"/>
      <c r="F33" s="67"/>
      <c r="G33" s="67"/>
      <c r="H33" s="26"/>
      <c r="I33" s="67"/>
      <c r="J33" s="67"/>
      <c r="K33" s="89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7"/>
      <c r="B34" s="67"/>
      <c r="C34" s="67"/>
      <c r="D34" s="95"/>
      <c r="E34" s="67"/>
      <c r="F34" s="67"/>
      <c r="G34" s="67"/>
      <c r="H34" s="26"/>
      <c r="I34" s="67"/>
      <c r="J34" s="67"/>
      <c r="K34" s="89"/>
      <c r="L34" s="48"/>
      <c r="N34" s="121"/>
      <c r="O34" s="122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6"/>
      <c r="B35" s="67"/>
      <c r="C35" s="67"/>
      <c r="D35" s="67"/>
      <c r="E35" s="67"/>
      <c r="F35" s="67"/>
      <c r="G35" s="67"/>
      <c r="H35" s="26"/>
      <c r="I35" s="67"/>
      <c r="J35" s="67"/>
      <c r="K35" s="89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8"/>
      <c r="B36" s="67"/>
      <c r="C36" s="67"/>
      <c r="D36" s="67"/>
      <c r="E36" s="67"/>
      <c r="F36" s="67"/>
      <c r="G36" s="67"/>
      <c r="H36" s="26"/>
      <c r="I36" s="95"/>
      <c r="J36" s="95"/>
      <c r="K36" s="109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6"/>
      <c r="B37" s="68"/>
      <c r="C37" s="68"/>
      <c r="D37" s="68"/>
      <c r="E37" s="68"/>
      <c r="F37" s="68"/>
      <c r="G37" s="68"/>
      <c r="H37" s="26"/>
      <c r="I37" s="49"/>
      <c r="J37" s="95" t="s">
        <v>12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4"/>
      <c r="C38" s="115"/>
      <c r="D38" s="115"/>
      <c r="E38" s="115"/>
      <c r="F38" s="155" t="s">
        <v>70</v>
      </c>
      <c r="G38" s="155"/>
      <c r="H38" s="155"/>
      <c r="I38" s="155"/>
      <c r="J38" s="155"/>
      <c r="K38" s="155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4"/>
      <c r="C39" s="114"/>
      <c r="D39" s="114"/>
      <c r="E39" s="114"/>
      <c r="F39" s="114"/>
      <c r="G39" s="114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4"/>
      <c r="C40" s="114"/>
      <c r="D40" s="148" t="s">
        <v>71</v>
      </c>
      <c r="E40" s="148"/>
      <c r="F40" s="114"/>
      <c r="G40" s="114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49" t="s">
        <v>72</v>
      </c>
      <c r="E41" s="150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4"/>
      <c r="B42" s="67"/>
      <c r="C42" s="67"/>
      <c r="D42" s="67"/>
      <c r="E42" s="67"/>
      <c r="F42" s="67"/>
      <c r="G42" s="67"/>
      <c r="H42" s="26" t="s">
        <v>18</v>
      </c>
      <c r="I42" s="95"/>
      <c r="J42" s="95"/>
      <c r="K42" s="95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6"/>
      <c r="B43" s="67"/>
      <c r="C43" s="67"/>
      <c r="D43" s="67"/>
      <c r="E43" s="67"/>
      <c r="F43" s="67"/>
      <c r="G43" s="67"/>
      <c r="H43" s="26"/>
      <c r="I43" s="67"/>
      <c r="J43" s="67"/>
      <c r="K43" s="89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7"/>
      <c r="C44" s="97"/>
      <c r="D44" s="97"/>
      <c r="E44" s="26"/>
      <c r="F44" s="97"/>
      <c r="G44" s="26"/>
      <c r="H44" s="26" t="s">
        <v>19</v>
      </c>
      <c r="I44" s="26"/>
      <c r="J44" s="97"/>
      <c r="K44" s="98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9"/>
      <c r="B45" s="100"/>
      <c r="C45" s="97"/>
      <c r="D45" s="97"/>
      <c r="E45" s="97"/>
      <c r="F45" s="97"/>
      <c r="G45" s="97"/>
      <c r="H45" s="101" t="s">
        <v>20</v>
      </c>
      <c r="I45" s="97"/>
      <c r="J45" s="97"/>
      <c r="K45" s="98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102"/>
      <c r="B46" s="97"/>
      <c r="C46" s="97"/>
      <c r="D46" s="97"/>
      <c r="E46" s="97"/>
      <c r="F46" s="97"/>
      <c r="G46" s="97"/>
      <c r="H46" s="103"/>
      <c r="I46" s="97"/>
      <c r="J46" s="97"/>
      <c r="K46" s="98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21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22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23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22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24</v>
      </c>
    </row>
    <row r="69" spans="1:18" ht="30" customHeight="1">
      <c r="H69"/>
    </row>
    <row r="70" spans="1:18" ht="30" customHeight="1">
      <c r="H70" t="s">
        <v>25</v>
      </c>
    </row>
    <row r="71" spans="1:18" ht="30" customHeight="1">
      <c r="H71" s="50"/>
    </row>
    <row r="72" spans="1:18" ht="45" customHeight="1">
      <c r="H72" t="s">
        <v>26</v>
      </c>
    </row>
    <row r="73" spans="1:18" ht="45" customHeight="1">
      <c r="H73"/>
    </row>
    <row r="74" spans="1:18" ht="45" customHeight="1">
      <c r="H74" t="s">
        <v>19</v>
      </c>
    </row>
    <row r="75" spans="1:18" ht="45" customHeight="1">
      <c r="H75"/>
    </row>
    <row r="76" spans="1:18" ht="45" customHeight="1">
      <c r="H76" s="50" t="s">
        <v>27</v>
      </c>
    </row>
    <row r="77" spans="1:18" ht="45" customHeight="1">
      <c r="H77" s="50"/>
    </row>
    <row r="78" spans="1:18" ht="45" customHeight="1">
      <c r="H78" s="50" t="s">
        <v>28</v>
      </c>
    </row>
    <row r="79" spans="1:18" ht="45" customHeight="1">
      <c r="H79" t="s">
        <v>29</v>
      </c>
    </row>
    <row r="80" spans="1:18" ht="45" customHeight="1">
      <c r="H80"/>
    </row>
    <row r="81" spans="8:8" ht="45" customHeight="1">
      <c r="H81" t="s">
        <v>30</v>
      </c>
    </row>
    <row r="82" spans="8:8" ht="45" customHeight="1">
      <c r="H82"/>
    </row>
    <row r="83" spans="8:8" ht="45" customHeight="1">
      <c r="H83" t="s">
        <v>31</v>
      </c>
    </row>
    <row r="84" spans="8:8" ht="45" customHeight="1">
      <c r="H84"/>
    </row>
    <row r="85" spans="8:8" ht="45" customHeight="1">
      <c r="H85" t="s">
        <v>32</v>
      </c>
    </row>
    <row r="86" spans="8:8" ht="45" customHeight="1">
      <c r="H86" s="53"/>
    </row>
    <row r="87" spans="8:8" ht="45" customHeight="1">
      <c r="H87" s="53" t="s">
        <v>33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34</v>
      </c>
    </row>
    <row r="91" spans="8:8" ht="45" customHeight="1">
      <c r="H91"/>
    </row>
    <row r="92" spans="8:8" ht="45" customHeight="1">
      <c r="H92" t="s">
        <v>34</v>
      </c>
    </row>
    <row r="93" spans="8:8" ht="45" customHeight="1">
      <c r="H93"/>
    </row>
    <row r="94" spans="8:8" ht="45" customHeight="1">
      <c r="H94" t="s">
        <v>35</v>
      </c>
    </row>
    <row r="95" spans="8:8" ht="45" customHeight="1">
      <c r="H95"/>
    </row>
    <row r="96" spans="8:8" ht="45" customHeight="1">
      <c r="H96" t="s">
        <v>36</v>
      </c>
    </row>
    <row r="97" spans="8:8" ht="45" customHeight="1">
      <c r="H97"/>
    </row>
    <row r="98" spans="8:8" ht="45" customHeight="1">
      <c r="H98" t="s">
        <v>37</v>
      </c>
    </row>
    <row r="99" spans="8:8" ht="45" customHeight="1">
      <c r="H99"/>
    </row>
    <row r="100" spans="8:8" ht="45" customHeight="1">
      <c r="H100" t="s">
        <v>38</v>
      </c>
    </row>
    <row r="101" spans="8:8" ht="45" customHeight="1">
      <c r="H101"/>
    </row>
    <row r="102" spans="8:8" ht="45" customHeight="1">
      <c r="H102" t="s">
        <v>39</v>
      </c>
    </row>
    <row r="103" spans="8:8" ht="45" customHeight="1">
      <c r="H103"/>
    </row>
    <row r="104" spans="8:8" ht="45" customHeight="1">
      <c r="H104" t="s">
        <v>40</v>
      </c>
    </row>
    <row r="105" spans="8:8" ht="45" customHeight="1">
      <c r="H105"/>
    </row>
    <row r="106" spans="8:8" ht="45" customHeight="1">
      <c r="H106" t="s">
        <v>41</v>
      </c>
    </row>
    <row r="107" spans="8:8" ht="45" customHeight="1">
      <c r="H107"/>
    </row>
    <row r="108" spans="8:8" ht="45" customHeight="1">
      <c r="H108" t="s">
        <v>42</v>
      </c>
    </row>
    <row r="109" spans="8:8" ht="45" customHeight="1">
      <c r="H109" t="s">
        <v>43</v>
      </c>
    </row>
    <row r="110" spans="8:8" ht="45" customHeight="1">
      <c r="H110"/>
    </row>
    <row r="111" spans="8:8" ht="45" customHeight="1">
      <c r="H111" t="s">
        <v>44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45</v>
      </c>
    </row>
    <row r="115" spans="8:8" ht="45" customHeight="1">
      <c r="H115" t="s">
        <v>46</v>
      </c>
    </row>
    <row r="116" spans="8:8" ht="45" customHeight="1">
      <c r="H116"/>
    </row>
    <row r="117" spans="8:8" ht="45" customHeight="1">
      <c r="H117" t="s">
        <v>44</v>
      </c>
    </row>
    <row r="118" spans="8:8" ht="45" customHeight="1">
      <c r="H118"/>
    </row>
    <row r="119" spans="8:8" ht="45" customHeight="1">
      <c r="H119" t="s">
        <v>47</v>
      </c>
    </row>
    <row r="120" spans="8:8" ht="45" customHeight="1">
      <c r="H120" t="s">
        <v>48</v>
      </c>
    </row>
    <row r="121" spans="8:8" ht="45" customHeight="1">
      <c r="H121"/>
    </row>
    <row r="122" spans="8:8" ht="45" customHeight="1">
      <c r="H122" t="s">
        <v>49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50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legacyDrawing r:id="rId3"/>
  <picture r:id="rId4"/>
  <oleObjects>
    <oleObject progId="AutoCAD.Drawing.18" shapeId="1025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2026-04-05T06:34:33Z</dcterms:modified>
</cp:coreProperties>
</file>