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I33" i="1"/>
  <c r="I41"/>
  <c r="I32"/>
  <c r="I34"/>
  <c r="I35"/>
  <c r="I36"/>
  <c r="I37"/>
  <c r="I30" l="1"/>
  <c r="I31"/>
  <c r="H43"/>
  <c r="E43"/>
  <c r="I43" l="1"/>
  <c r="I19" s="1"/>
  <c r="I44" l="1"/>
  <c r="G45" l="1"/>
  <c r="K27" s="1"/>
</calcChain>
</file>

<file path=xl/sharedStrings.xml><?xml version="1.0" encoding="utf-8"?>
<sst xmlns="http://schemas.openxmlformats.org/spreadsheetml/2006/main" count="73" uniqueCount="67">
  <si>
    <t xml:space="preserve">         Studio di progettazione</t>
  </si>
  <si>
    <t>RELAZIONE TECNICA IMPIANTO</t>
  </si>
  <si>
    <t xml:space="preserve">CARATTERISTICHE  TERMICHE   E   IGROMETRICHE  DEI  COMPONENTI  OPACHI </t>
  </si>
  <si>
    <t>Temperatura esterna</t>
  </si>
  <si>
    <t>°C</t>
  </si>
  <si>
    <t>Temperatura interna</t>
  </si>
  <si>
    <t>codice struttura:</t>
  </si>
  <si>
    <t>s</t>
  </si>
  <si>
    <t>C</t>
  </si>
  <si>
    <t>p</t>
  </si>
  <si>
    <t>R</t>
  </si>
  <si>
    <t>pos.</t>
  </si>
  <si>
    <t>Descrizione</t>
  </si>
  <si>
    <t>m</t>
  </si>
  <si>
    <t>W / m K</t>
  </si>
  <si>
    <t>M1</t>
  </si>
  <si>
    <t>conduttività verso l'esterno</t>
  </si>
  <si>
    <t>M2</t>
  </si>
  <si>
    <t>M3</t>
  </si>
  <si>
    <t>M4</t>
  </si>
  <si>
    <t>M5</t>
  </si>
  <si>
    <t>M6</t>
  </si>
  <si>
    <t>M8</t>
  </si>
  <si>
    <t>M9</t>
  </si>
  <si>
    <t>M10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</si>
  <si>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</si>
  <si>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</si>
  <si>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Kg / m</t>
    </r>
    <r>
      <rPr>
        <vertAlign val="superscript"/>
        <sz val="20"/>
        <rFont val="Arial"/>
        <family val="2"/>
      </rPr>
      <t>3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</si>
  <si>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</si>
  <si>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blocchi laterizio</t>
  </si>
  <si>
    <t>Kg/m2</t>
  </si>
  <si>
    <t>Intonaco interno</t>
  </si>
  <si>
    <r>
      <t xml:space="preserve">lamda </t>
    </r>
    <r>
      <rPr>
        <sz val="20"/>
        <rFont val="Calibri"/>
        <family val="2"/>
      </rPr>
      <t>λ</t>
    </r>
  </si>
  <si>
    <t>Conducibilità</t>
  </si>
  <si>
    <t>Resistenza term. sup. interna</t>
  </si>
  <si>
    <t>M7</t>
  </si>
  <si>
    <t>Tavolato interno</t>
  </si>
  <si>
    <t>M11</t>
  </si>
  <si>
    <t>M12</t>
  </si>
  <si>
    <t>Temperatura sup. interna</t>
  </si>
  <si>
    <t xml:space="preserve">Edificio in </t>
  </si>
  <si>
    <t>Intonaco esterno sabbia cem.</t>
  </si>
  <si>
    <t>U=</t>
  </si>
  <si>
    <t>Zona climatica</t>
  </si>
  <si>
    <t>strutture opache verticali</t>
  </si>
  <si>
    <t>A</t>
  </si>
  <si>
    <t>B</t>
  </si>
  <si>
    <t>D</t>
  </si>
  <si>
    <t>E</t>
  </si>
  <si>
    <t>F</t>
  </si>
  <si>
    <t>insufflaggio di sughero</t>
  </si>
  <si>
    <t>DELL'INVOLUCRO EDILIZIO   EDIFICIO ANNI 1960</t>
  </si>
  <si>
    <t>COMO</t>
  </si>
  <si>
    <t>Condominio</t>
  </si>
  <si>
    <t xml:space="preserve">Zona climatica </t>
  </si>
  <si>
    <t>via Rezia</t>
  </si>
  <si>
    <t xml:space="preserve">VALORI "U" W/m2K  NUOVE COTRUZIONI </t>
  </si>
  <si>
    <t>U= 1/R</t>
  </si>
  <si>
    <t>Camera rad'aria con sughero</t>
  </si>
  <si>
    <t>Faq.5030.2</t>
  </si>
  <si>
    <t>Muratura esterna blocchi POROTON ,camera d'aria con  insufflaggio di sughero COVERD</t>
  </si>
  <si>
    <t>risimento esterno con piastrelle  klinker rosso</t>
  </si>
  <si>
    <t>piastrellature  klinker  rosso</t>
  </si>
  <si>
    <t xml:space="preserve">Rasante per piastrelle </t>
  </si>
  <si>
    <t>Procedura d'insufflaggio con fori da 4 cm</t>
  </si>
  <si>
    <t>Valore U=1/R con</t>
  </si>
  <si>
    <t>Valore U=1/R senza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</si>
</sst>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36"/>
      <color rgb="FF00B0F0"/>
      <name val="Arial Black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b/>
      <sz val="20"/>
      <name val="Arial"/>
      <family val="2"/>
    </font>
    <font>
      <vertAlign val="superscript"/>
      <sz val="20"/>
      <name val="Arial"/>
      <family val="2"/>
    </font>
    <font>
      <sz val="20"/>
      <name val="BankGothic Lt BT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b/>
      <sz val="48"/>
      <name val="BankGothic Lt BT"/>
      <family val="2"/>
    </font>
    <font>
      <sz val="20"/>
      <color theme="8" tint="0.79998168889431442"/>
      <name val="Arial"/>
      <family val="2"/>
    </font>
    <font>
      <sz val="20"/>
      <name val="Calibri"/>
      <family val="2"/>
    </font>
    <font>
      <b/>
      <sz val="48"/>
      <color rgb="FF0070C0"/>
      <name val="Arial Black"/>
      <family val="2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Protection="1"/>
    <xf numFmtId="2" fontId="13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49" fontId="17" fillId="0" borderId="0" xfId="0" applyNumberFormat="1" applyFont="1" applyFill="1" applyBorder="1" applyAlignment="1" applyProtection="1">
      <alignment horizontal="left"/>
    </xf>
    <xf numFmtId="0" fontId="16" fillId="0" borderId="0" xfId="0" applyFont="1" applyFill="1" applyBorder="1"/>
    <xf numFmtId="49" fontId="17" fillId="0" borderId="0" xfId="0" applyNumberFormat="1" applyFont="1" applyFill="1" applyBorder="1" applyAlignment="1" applyProtection="1"/>
    <xf numFmtId="0" fontId="12" fillId="0" borderId="0" xfId="0" applyFont="1" applyFill="1" applyBorder="1"/>
    <xf numFmtId="0" fontId="26" fillId="0" borderId="0" xfId="0" applyFont="1" applyFill="1" applyBorder="1"/>
    <xf numFmtId="0" fontId="14" fillId="0" borderId="3" xfId="0" applyFont="1" applyBorder="1" applyAlignment="1">
      <alignment horizontal="center"/>
    </xf>
    <xf numFmtId="0" fontId="14" fillId="0" borderId="10" xfId="0" applyFont="1" applyBorder="1"/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0" fontId="14" fillId="0" borderId="11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6" xfId="0" applyFont="1" applyBorder="1"/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/>
    <xf numFmtId="9" fontId="14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5" fillId="0" borderId="0" xfId="0" applyFont="1" applyBorder="1"/>
    <xf numFmtId="20" fontId="14" fillId="0" borderId="14" xfId="0" applyNumberFormat="1" applyFont="1" applyBorder="1" applyAlignment="1">
      <alignment horizontal="center" vertical="center"/>
    </xf>
    <xf numFmtId="20" fontId="14" fillId="0" borderId="11" xfId="0" applyNumberFormat="1" applyFont="1" applyBorder="1" applyAlignment="1">
      <alignment horizontal="center" vertical="center"/>
    </xf>
    <xf numFmtId="20" fontId="14" fillId="0" borderId="10" xfId="0" applyNumberFormat="1" applyFont="1" applyBorder="1" applyAlignment="1">
      <alignment horizontal="center" vertical="center"/>
    </xf>
    <xf numFmtId="0" fontId="12" fillId="0" borderId="0" xfId="0" applyFont="1" applyProtection="1"/>
    <xf numFmtId="0" fontId="14" fillId="0" borderId="6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0" fontId="24" fillId="0" borderId="0" xfId="0" applyNumberFormat="1" applyFont="1" applyFill="1" applyBorder="1" applyAlignment="1">
      <alignment horizontal="left"/>
    </xf>
    <xf numFmtId="0" fontId="18" fillId="0" borderId="0" xfId="0" applyFont="1" applyFill="1" applyBorder="1"/>
    <xf numFmtId="0" fontId="25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2" fontId="26" fillId="0" borderId="0" xfId="0" applyNumberFormat="1" applyFont="1" applyFill="1" applyBorder="1"/>
    <xf numFmtId="20" fontId="24" fillId="0" borderId="0" xfId="0" applyNumberFormat="1" applyFont="1" applyFill="1" applyBorder="1" applyAlignment="1"/>
    <xf numFmtId="20" fontId="21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0" fillId="0" borderId="0" xfId="0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20" fontId="0" fillId="0" borderId="0" xfId="0" applyNumberFormat="1" applyFill="1" applyBorder="1"/>
    <xf numFmtId="0" fontId="23" fillId="0" borderId="0" xfId="0" applyFont="1" applyFill="1" applyBorder="1"/>
    <xf numFmtId="20" fontId="22" fillId="0" borderId="0" xfId="0" applyNumberFormat="1" applyFont="1" applyFill="1" applyBorder="1" applyAlignment="1">
      <alignment horizontal="left"/>
    </xf>
    <xf numFmtId="20" fontId="14" fillId="0" borderId="6" xfId="0" applyNumberFormat="1" applyFont="1" applyBorder="1" applyAlignment="1">
      <alignment horizontal="left"/>
    </xf>
    <xf numFmtId="0" fontId="0" fillId="0" borderId="4" xfId="0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20" fontId="14" fillId="0" borderId="0" xfId="0" applyNumberFormat="1" applyFont="1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27" fillId="0" borderId="0" xfId="0" applyFont="1" applyBorder="1"/>
    <xf numFmtId="0" fontId="28" fillId="0" borderId="0" xfId="0" applyFont="1" applyBorder="1"/>
    <xf numFmtId="0" fontId="31" fillId="0" borderId="0" xfId="0" applyFont="1" applyBorder="1"/>
    <xf numFmtId="20" fontId="18" fillId="0" borderId="0" xfId="0" applyNumberFormat="1" applyFont="1" applyBorder="1" applyAlignment="1"/>
    <xf numFmtId="0" fontId="14" fillId="0" borderId="12" xfId="0" applyFont="1" applyBorder="1"/>
    <xf numFmtId="0" fontId="14" fillId="0" borderId="2" xfId="0" applyFont="1" applyBorder="1"/>
    <xf numFmtId="0" fontId="18" fillId="2" borderId="14" xfId="0" applyFont="1" applyFill="1" applyBorder="1" applyAlignment="1" applyProtection="1">
      <alignment horizontal="center" vertical="center"/>
      <protection locked="0" hidden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2" fontId="18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locked="0" hidden="1"/>
    </xf>
    <xf numFmtId="0" fontId="14" fillId="2" borderId="14" xfId="0" applyFont="1" applyFill="1" applyBorder="1" applyProtection="1">
      <protection locked="0" hidden="1"/>
    </xf>
    <xf numFmtId="0" fontId="18" fillId="2" borderId="14" xfId="0" applyFont="1" applyFill="1" applyBorder="1" applyProtection="1">
      <protection locked="0" hidden="1"/>
    </xf>
    <xf numFmtId="0" fontId="14" fillId="2" borderId="11" xfId="0" applyFont="1" applyFill="1" applyBorder="1" applyProtection="1">
      <protection locked="0" hidden="1"/>
    </xf>
    <xf numFmtId="0" fontId="14" fillId="4" borderId="10" xfId="0" applyFont="1" applyFill="1" applyBorder="1" applyAlignment="1" applyProtection="1">
      <alignment horizontal="center" vertical="center"/>
      <protection hidden="1"/>
    </xf>
    <xf numFmtId="0" fontId="14" fillId="4" borderId="14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2" fillId="0" borderId="14" xfId="0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4" borderId="6" xfId="0" applyFont="1" applyFill="1" applyBorder="1" applyAlignment="1" applyProtection="1">
      <alignment horizontal="center" vertical="center"/>
      <protection hidden="1"/>
    </xf>
    <xf numFmtId="165" fontId="14" fillId="4" borderId="14" xfId="0" applyNumberFormat="1" applyFont="1" applyFill="1" applyBorder="1" applyAlignment="1" applyProtection="1">
      <alignment horizontal="center" vertical="center"/>
      <protection hidden="1"/>
    </xf>
    <xf numFmtId="0" fontId="12" fillId="4" borderId="14" xfId="0" applyFont="1" applyFill="1" applyBorder="1" applyAlignment="1" applyProtection="1">
      <alignment horizontal="center" vertical="center"/>
      <protection hidden="1"/>
    </xf>
    <xf numFmtId="165" fontId="14" fillId="4" borderId="10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 applyProtection="1">
      <alignment horizontal="center" vertical="center"/>
      <protection hidden="1"/>
    </xf>
    <xf numFmtId="165" fontId="18" fillId="4" borderId="1" xfId="0" applyNumberFormat="1" applyFont="1" applyFill="1" applyBorder="1" applyAlignment="1" applyProtection="1">
      <alignment horizontal="center" vertical="center"/>
      <protection hidden="1"/>
    </xf>
    <xf numFmtId="165" fontId="26" fillId="4" borderId="1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protection locked="0" hidden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8" fillId="4" borderId="6" xfId="0" applyFont="1" applyFill="1" applyBorder="1" applyAlignment="1" applyProtection="1">
      <alignment horizontal="center" vertical="center"/>
      <protection hidden="1"/>
    </xf>
    <xf numFmtId="165" fontId="18" fillId="4" borderId="14" xfId="0" applyNumberFormat="1" applyFont="1" applyFill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protection locked="0" hidden="1"/>
    </xf>
    <xf numFmtId="0" fontId="14" fillId="2" borderId="5" xfId="0" applyFont="1" applyFill="1" applyBorder="1" applyAlignment="1" applyProtection="1">
      <alignment vertical="center"/>
      <protection locked="0" hidden="1"/>
    </xf>
    <xf numFmtId="0" fontId="14" fillId="2" borderId="3" xfId="0" applyFont="1" applyFill="1" applyBorder="1" applyAlignment="1" applyProtection="1">
      <protection locked="0"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8" fillId="4" borderId="13" xfId="0" applyFont="1" applyFill="1" applyBorder="1" applyAlignment="1" applyProtection="1">
      <alignment horizontal="center" vertical="center"/>
      <protection hidden="1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 applyProtection="1">
      <protection locked="0" hidden="1"/>
    </xf>
    <xf numFmtId="0" fontId="14" fillId="2" borderId="3" xfId="0" applyFont="1" applyFill="1" applyBorder="1"/>
    <xf numFmtId="0" fontId="0" fillId="2" borderId="3" xfId="0" applyFill="1" applyBorder="1" applyProtection="1"/>
    <xf numFmtId="0" fontId="12" fillId="2" borderId="3" xfId="0" applyFont="1" applyFill="1" applyBorder="1"/>
    <xf numFmtId="0" fontId="14" fillId="2" borderId="9" xfId="0" applyFont="1" applyFill="1" applyBorder="1"/>
    <xf numFmtId="0" fontId="14" fillId="2" borderId="10" xfId="0" applyFont="1" applyFill="1" applyBorder="1" applyAlignment="1" applyProtection="1">
      <alignment vertical="center"/>
      <protection locked="0" hidden="1"/>
    </xf>
    <xf numFmtId="0" fontId="1" fillId="2" borderId="14" xfId="0" applyFont="1" applyFill="1" applyBorder="1" applyAlignment="1" applyProtection="1">
      <protection locked="0" hidden="1"/>
    </xf>
    <xf numFmtId="0" fontId="14" fillId="2" borderId="14" xfId="0" applyFont="1" applyFill="1" applyBorder="1" applyAlignment="1" applyProtection="1">
      <protection locked="0" hidden="1"/>
    </xf>
    <xf numFmtId="0" fontId="20" fillId="0" borderId="11" xfId="0" applyFont="1" applyBorder="1" applyAlignment="1">
      <alignment horizontal="center"/>
    </xf>
    <xf numFmtId="0" fontId="29" fillId="0" borderId="0" xfId="0" applyFont="1" applyFill="1" applyBorder="1" applyAlignment="1" applyProtection="1">
      <alignment horizontal="center"/>
      <protection locked="0" hidden="1"/>
    </xf>
    <xf numFmtId="0" fontId="12" fillId="0" borderId="0" xfId="0" applyFont="1" applyBorder="1" applyAlignment="1">
      <alignment horizontal="center" vertical="center"/>
    </xf>
    <xf numFmtId="0" fontId="25" fillId="0" borderId="6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right" vertical="center"/>
    </xf>
    <xf numFmtId="20" fontId="14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20" fontId="18" fillId="0" borderId="0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" vertical="center"/>
      <protection locked="0" hidden="1"/>
    </xf>
    <xf numFmtId="0" fontId="14" fillId="2" borderId="2" xfId="0" applyFont="1" applyFill="1" applyBorder="1" applyAlignment="1" applyProtection="1">
      <alignment horizontal="center" vertical="center"/>
      <protection locked="0" hidden="1"/>
    </xf>
    <xf numFmtId="0" fontId="14" fillId="2" borderId="13" xfId="0" applyFont="1" applyFill="1" applyBorder="1" applyAlignment="1" applyProtection="1">
      <alignment horizontal="center" vertical="center"/>
      <protection locked="0" hidden="1"/>
    </xf>
    <xf numFmtId="0" fontId="18" fillId="2" borderId="12" xfId="0" applyFont="1" applyFill="1" applyBorder="1" applyAlignment="1" applyProtection="1">
      <alignment horizontal="center" vertical="center"/>
      <protection locked="0" hidden="1"/>
    </xf>
    <xf numFmtId="0" fontId="29" fillId="2" borderId="2" xfId="0" applyFont="1" applyFill="1" applyBorder="1" applyAlignment="1" applyProtection="1">
      <alignment horizontal="center" vertical="center"/>
      <protection locked="0" hidden="1"/>
    </xf>
    <xf numFmtId="0" fontId="29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2" xfId="0" applyFont="1" applyFill="1" applyBorder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13" xfId="0" applyFont="1" applyFill="1" applyBorder="1" applyAlignment="1" applyProtection="1">
      <alignment horizontal="center"/>
      <protection locked="0" hidden="1"/>
    </xf>
    <xf numFmtId="0" fontId="1" fillId="0" borderId="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65" fontId="9" fillId="4" borderId="7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32" fillId="3" borderId="6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2</xdr:col>
      <xdr:colOff>1938876</xdr:colOff>
      <xdr:row>11</xdr:row>
      <xdr:rowOff>717322</xdr:rowOff>
    </xdr:from>
    <xdr:to>
      <xdr:col>7</xdr:col>
      <xdr:colOff>1009650</xdr:colOff>
      <xdr:row>12</xdr:row>
      <xdr:rowOff>419100</xdr:rowOff>
    </xdr:to>
    <xdr:sp macro="" textlink="">
      <xdr:nvSpPr>
        <xdr:cNvPr id="52" name="Text Box 48"/>
        <xdr:cNvSpPr txBox="1">
          <a:spLocks noChangeArrowheads="1"/>
        </xdr:cNvSpPr>
      </xdr:nvSpPr>
      <xdr:spPr bwMode="auto">
        <a:xfrm>
          <a:off x="4415376" y="5403622"/>
          <a:ext cx="7433724" cy="4256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it-IT" sz="1800" b="0" i="0" strike="noStrike">
              <a:solidFill>
                <a:srgbClr val="000000"/>
              </a:solidFill>
              <a:latin typeface="Arial"/>
              <a:cs typeface="Arial"/>
            </a:rPr>
            <a:t>Art. 28 Legge 10/91 punto 6  conformità Legge D.Lgs 2005 n°192</a:t>
          </a:r>
        </a:p>
      </xdr:txBody>
    </xdr:sp>
    <xdr:clientData/>
  </xdr:twoCellAnchor>
  <xdr:twoCellAnchor editAs="oneCell">
    <xdr:from>
      <xdr:col>0</xdr:col>
      <xdr:colOff>0</xdr:colOff>
      <xdr:row>83</xdr:row>
      <xdr:rowOff>38100</xdr:rowOff>
    </xdr:from>
    <xdr:to>
      <xdr:col>12</xdr:col>
      <xdr:colOff>997690</xdr:colOff>
      <xdr:row>94</xdr:row>
      <xdr:rowOff>114300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23550"/>
          <a:ext cx="16637740" cy="6362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552450</xdr:colOff>
      <xdr:row>0</xdr:row>
      <xdr:rowOff>304800</xdr:rowOff>
    </xdr:from>
    <xdr:to>
      <xdr:col>5</xdr:col>
      <xdr:colOff>0</xdr:colOff>
      <xdr:row>4</xdr:row>
      <xdr:rowOff>209550</xdr:rowOff>
    </xdr:to>
    <xdr:pic>
      <xdr:nvPicPr>
        <xdr:cNvPr id="14" name="Immagine 1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" y="304800"/>
          <a:ext cx="66103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381000</xdr:colOff>
      <xdr:row>0</xdr:row>
      <xdr:rowOff>361950</xdr:rowOff>
    </xdr:from>
    <xdr:to>
      <xdr:col>13</xdr:col>
      <xdr:colOff>454253</xdr:colOff>
      <xdr:row>9</xdr:row>
      <xdr:rowOff>19050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515850" y="361950"/>
          <a:ext cx="4683353" cy="432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457200</xdr:colOff>
      <xdr:row>49</xdr:row>
      <xdr:rowOff>247650</xdr:rowOff>
    </xdr:from>
    <xdr:to>
      <xdr:col>13</xdr:col>
      <xdr:colOff>504099</xdr:colOff>
      <xdr:row>57</xdr:row>
      <xdr:rowOff>171450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592050" y="22402800"/>
          <a:ext cx="4656999" cy="2971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showWhiteSpace="0" view="pageLayout" topLeftCell="A31" zoomScale="50" zoomScaleNormal="40" zoomScalePageLayoutView="50" workbookViewId="0">
      <selection activeCell="C44" sqref="C44"/>
    </sheetView>
  </sheetViews>
  <sheetFormatPr defaultColWidth="15.5703125" defaultRowHeight="45" customHeight="1"/>
  <cols>
    <col min="1" max="1" width="15.5703125" style="2"/>
    <col min="2" max="2" width="19.140625" style="2" customWidth="1"/>
    <col min="3" max="3" width="49" style="2" customWidth="1"/>
    <col min="4" max="4" width="3.140625" style="2" hidden="1" customWidth="1"/>
    <col min="5" max="5" width="16.7109375" style="2" customWidth="1"/>
    <col min="6" max="6" width="21.5703125" style="2" customWidth="1"/>
    <col min="7" max="7" width="24.28515625" style="2" customWidth="1"/>
    <col min="8" max="8" width="23.85546875" style="2" customWidth="1"/>
    <col min="9" max="9" width="17.28515625" style="2" customWidth="1"/>
    <col min="10" max="10" width="12" style="2" customWidth="1"/>
    <col min="11" max="11" width="9.7109375" style="2" customWidth="1"/>
    <col min="12" max="12" width="9.8554687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 s="171" t="s">
        <v>59</v>
      </c>
      <c r="G2"/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36.950000000000003" customHeight="1">
      <c r="A4"/>
      <c r="B4"/>
      <c r="C4"/>
      <c r="D4"/>
      <c r="E4"/>
      <c r="F4"/>
      <c r="G4"/>
      <c r="H4"/>
      <c r="I4"/>
      <c r="J4"/>
      <c r="K4" s="54"/>
      <c r="L4" s="55"/>
      <c r="M4"/>
    </row>
    <row r="5" spans="1:22" s="1" customFormat="1" ht="27.95" customHeight="1">
      <c r="A5" s="101"/>
      <c r="B5" s="101"/>
      <c r="C5" s="101"/>
      <c r="D5" s="101"/>
      <c r="E5" s="115"/>
      <c r="F5" s="101"/>
      <c r="G5" s="101"/>
      <c r="H5" s="101"/>
      <c r="I5" s="101"/>
      <c r="J5" s="101"/>
      <c r="K5" s="52"/>
      <c r="L5" s="53"/>
      <c r="M5" s="26"/>
    </row>
    <row r="6" spans="1:22" ht="39.75" customHeight="1">
      <c r="A6" s="33"/>
      <c r="B6" s="176" t="s">
        <v>0</v>
      </c>
      <c r="C6" s="176"/>
      <c r="D6" s="33"/>
      <c r="E6" s="33"/>
      <c r="F6" s="190"/>
      <c r="G6" s="191"/>
      <c r="H6" s="192"/>
      <c r="I6" s="33"/>
      <c r="J6" s="33"/>
      <c r="K6" s="33"/>
      <c r="L6" s="49"/>
      <c r="M6" s="26"/>
      <c r="R6" s="5"/>
      <c r="S6" s="5"/>
      <c r="T6" s="5"/>
      <c r="U6" s="5"/>
      <c r="V6" s="5"/>
    </row>
    <row r="7" spans="1:22" ht="43.5" customHeight="1">
      <c r="A7" s="33"/>
      <c r="B7" s="176" t="s">
        <v>40</v>
      </c>
      <c r="C7" s="176"/>
      <c r="D7" s="116"/>
      <c r="E7" s="116"/>
      <c r="F7" s="184" t="s">
        <v>52</v>
      </c>
      <c r="G7" s="185"/>
      <c r="H7" s="186"/>
      <c r="I7" s="170"/>
      <c r="J7" s="170"/>
      <c r="K7" s="33"/>
      <c r="L7" s="34"/>
      <c r="M7" s="27"/>
      <c r="R7" s="5"/>
      <c r="S7" s="5"/>
      <c r="T7" s="5"/>
      <c r="U7" s="5"/>
      <c r="V7" s="5"/>
    </row>
    <row r="8" spans="1:22" ht="46.5" customHeight="1">
      <c r="A8" s="33"/>
      <c r="B8" s="176" t="s">
        <v>53</v>
      </c>
      <c r="C8" s="176"/>
      <c r="D8" s="116"/>
      <c r="E8" s="116"/>
      <c r="F8" s="184" t="s">
        <v>55</v>
      </c>
      <c r="G8" s="185"/>
      <c r="H8" s="186"/>
      <c r="I8" s="170"/>
      <c r="J8" s="170"/>
      <c r="K8" s="33"/>
      <c r="L8" s="29"/>
      <c r="M8" s="27"/>
      <c r="R8" s="5"/>
      <c r="S8" s="5"/>
      <c r="T8" s="5"/>
      <c r="U8" s="5"/>
      <c r="V8" s="5"/>
    </row>
    <row r="9" spans="1:22" ht="48.75" customHeight="1">
      <c r="A9" s="33"/>
      <c r="B9" s="176" t="s">
        <v>54</v>
      </c>
      <c r="C9" s="176"/>
      <c r="D9" s="116"/>
      <c r="E9" s="116"/>
      <c r="F9" s="187" t="s">
        <v>48</v>
      </c>
      <c r="G9" s="188"/>
      <c r="H9" s="189"/>
      <c r="I9" s="161"/>
      <c r="J9" s="141"/>
      <c r="K9" s="33"/>
      <c r="L9" s="49"/>
      <c r="M9" s="27"/>
      <c r="R9" s="5"/>
      <c r="S9" s="5"/>
      <c r="T9" s="5"/>
      <c r="U9" s="5"/>
      <c r="V9" s="5"/>
    </row>
    <row r="10" spans="1:22" ht="30" customHeight="1">
      <c r="A10" s="33"/>
      <c r="D10" s="116"/>
      <c r="E10" s="116"/>
      <c r="F10" s="141"/>
      <c r="G10" s="141"/>
      <c r="H10" s="141"/>
      <c r="I10" s="141"/>
      <c r="J10" s="141"/>
      <c r="K10" s="56"/>
      <c r="L10" s="36"/>
      <c r="M10" s="31"/>
      <c r="R10" s="5"/>
      <c r="S10" s="5"/>
      <c r="T10" s="5"/>
      <c r="U10" s="5"/>
      <c r="V10" s="5"/>
    </row>
    <row r="11" spans="1:22" ht="30" customHeight="1">
      <c r="A11" s="33"/>
      <c r="B11" s="5"/>
      <c r="C11" s="5"/>
      <c r="D11" s="5"/>
      <c r="E11" s="5"/>
      <c r="F11" s="5"/>
      <c r="G11" s="5"/>
      <c r="H11" s="5"/>
      <c r="I11" s="5"/>
      <c r="J11" s="5"/>
      <c r="K11" s="111"/>
      <c r="L11" s="36"/>
      <c r="M11" s="31"/>
      <c r="R11" s="5"/>
      <c r="S11" s="5"/>
      <c r="T11" s="5"/>
      <c r="U11" s="5"/>
      <c r="V11" s="5"/>
    </row>
    <row r="12" spans="1:22" ht="57" customHeight="1">
      <c r="A12" s="33"/>
      <c r="B12" s="5"/>
      <c r="C12" s="118" t="s">
        <v>1</v>
      </c>
      <c r="D12" s="117"/>
      <c r="E12" s="75"/>
      <c r="F12" s="75"/>
      <c r="G12" s="75"/>
      <c r="H12" s="75"/>
      <c r="I12" s="33"/>
      <c r="J12" s="5"/>
      <c r="K12" s="33"/>
      <c r="L12" s="50"/>
      <c r="M12" s="31"/>
      <c r="N12" s="5"/>
      <c r="O12" s="5"/>
      <c r="P12" s="5"/>
      <c r="Q12" s="5"/>
      <c r="R12" s="5"/>
      <c r="S12" s="5"/>
      <c r="T12" s="5"/>
      <c r="U12" s="5"/>
      <c r="V12" s="5"/>
    </row>
    <row r="13" spans="1:22" ht="54" customHeight="1">
      <c r="A13" s="33"/>
      <c r="B13" s="116"/>
      <c r="C13" s="116"/>
      <c r="D13" s="116"/>
      <c r="E13" s="116"/>
      <c r="F13" s="33"/>
      <c r="G13" s="33"/>
      <c r="H13" s="33"/>
      <c r="I13" s="33"/>
      <c r="J13" s="33"/>
      <c r="K13" s="33"/>
      <c r="L13" s="50"/>
      <c r="M13" s="31"/>
      <c r="N13" s="17"/>
      <c r="O13" s="17"/>
      <c r="P13" s="17"/>
      <c r="Q13" s="17"/>
      <c r="R13" s="5"/>
      <c r="S13" s="5"/>
      <c r="T13" s="5"/>
      <c r="U13" s="5"/>
      <c r="V13" s="5"/>
    </row>
    <row r="14" spans="1:22" ht="31.5" customHeight="1">
      <c r="A14" s="33"/>
      <c r="B14" s="178" t="s">
        <v>2</v>
      </c>
      <c r="C14" s="178"/>
      <c r="D14" s="178"/>
      <c r="E14" s="178"/>
      <c r="F14" s="178"/>
      <c r="G14" s="178"/>
      <c r="H14" s="178"/>
      <c r="I14" s="178"/>
      <c r="J14" s="178"/>
      <c r="K14" s="33"/>
      <c r="L14" s="50"/>
      <c r="M14" s="31"/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33"/>
      <c r="B15" s="179" t="s">
        <v>51</v>
      </c>
      <c r="C15" s="179"/>
      <c r="D15" s="179"/>
      <c r="E15" s="179"/>
      <c r="F15" s="179"/>
      <c r="G15" s="179"/>
      <c r="H15" s="179"/>
      <c r="I15" s="179"/>
      <c r="J15" s="179"/>
      <c r="K15" s="179"/>
      <c r="L15" s="34"/>
      <c r="M15" s="31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75"/>
      <c r="K16" s="119"/>
      <c r="L16" s="50"/>
      <c r="M16" s="31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75"/>
      <c r="B17" s="75"/>
      <c r="C17" s="75"/>
      <c r="D17" s="75"/>
      <c r="E17" s="177" t="s">
        <v>3</v>
      </c>
      <c r="F17" s="177"/>
      <c r="G17" s="177"/>
      <c r="H17" s="114" t="s">
        <v>4</v>
      </c>
      <c r="I17" s="123">
        <v>-5</v>
      </c>
      <c r="K17" s="78"/>
      <c r="L17" s="34"/>
      <c r="M17" s="29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E18" s="177" t="s">
        <v>5</v>
      </c>
      <c r="F18" s="177"/>
      <c r="G18" s="177"/>
      <c r="H18" s="84" t="s">
        <v>4</v>
      </c>
      <c r="I18" s="122">
        <v>20</v>
      </c>
      <c r="K18" s="111"/>
      <c r="L18" s="34"/>
      <c r="M18" s="33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112"/>
      <c r="E19" s="177" t="s">
        <v>39</v>
      </c>
      <c r="F19" s="177"/>
      <c r="G19" s="177"/>
      <c r="H19" s="70" t="s">
        <v>4</v>
      </c>
      <c r="I19" s="124">
        <f>IF(I30=0,0,((($I$18-$I$17)*I30/$I$43)-$I$18))*-1</f>
        <v>19.025614230194833</v>
      </c>
      <c r="K19" s="83"/>
      <c r="L19" s="36"/>
      <c r="M19" s="28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C20" s="75"/>
      <c r="D20" s="75"/>
      <c r="E20" s="75"/>
      <c r="F20" s="75"/>
      <c r="G20" s="75"/>
      <c r="H20" s="75"/>
      <c r="K20" s="38"/>
      <c r="L20" s="28"/>
      <c r="M20" s="28"/>
      <c r="N20" s="18"/>
      <c r="O20" s="24"/>
      <c r="P20" s="25"/>
      <c r="Q20" s="18"/>
      <c r="R20" s="5"/>
      <c r="S20" s="4"/>
      <c r="T20" s="4"/>
      <c r="U20" s="4"/>
      <c r="V20" s="4"/>
    </row>
    <row r="21" spans="1:31" ht="42" customHeight="1">
      <c r="B21" s="202" t="s">
        <v>60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18"/>
      <c r="O21" s="24"/>
      <c r="P21" s="25"/>
      <c r="Q21" s="18"/>
      <c r="R21" s="5"/>
      <c r="S21" s="4"/>
      <c r="T21" s="4"/>
      <c r="U21" s="4"/>
      <c r="V21" s="4"/>
    </row>
    <row r="22" spans="1:31" ht="39" customHeight="1">
      <c r="B22" s="202" t="s">
        <v>61</v>
      </c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18"/>
      <c r="O22" s="24"/>
      <c r="P22" s="25"/>
      <c r="Q22" s="18"/>
      <c r="R22" s="5"/>
      <c r="S22" s="4"/>
      <c r="T22" s="4"/>
      <c r="U22" s="4"/>
      <c r="V22" s="4"/>
    </row>
    <row r="23" spans="1:31" ht="36" customHeight="1">
      <c r="A23" s="113"/>
      <c r="B23" s="120" t="s">
        <v>6</v>
      </c>
      <c r="C23" s="121"/>
      <c r="D23" s="121"/>
      <c r="E23" s="125">
        <v>1</v>
      </c>
      <c r="F23" s="75"/>
      <c r="G23" s="75"/>
      <c r="H23" s="75"/>
      <c r="I23" s="75"/>
      <c r="J23" s="75"/>
      <c r="K23" s="78"/>
      <c r="L23" s="51"/>
      <c r="M23" s="28"/>
      <c r="N23" s="2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1"/>
      <c r="M24" s="28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60"/>
      <c r="B25" s="108"/>
      <c r="C25" s="66"/>
      <c r="D25" s="75"/>
      <c r="E25" s="71"/>
      <c r="F25" s="59"/>
      <c r="G25" s="151" t="s">
        <v>33</v>
      </c>
      <c r="H25" s="59"/>
      <c r="I25" s="71"/>
      <c r="J25" s="75"/>
      <c r="K25" s="193" t="s">
        <v>65</v>
      </c>
      <c r="L25" s="194"/>
      <c r="M25" s="19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80"/>
      <c r="C26" s="67"/>
      <c r="D26" s="75"/>
      <c r="E26" s="58" t="s">
        <v>7</v>
      </c>
      <c r="F26" s="61" t="s">
        <v>8</v>
      </c>
      <c r="G26" s="61" t="s">
        <v>32</v>
      </c>
      <c r="H26" s="61" t="s">
        <v>9</v>
      </c>
      <c r="I26" s="72" t="s">
        <v>10</v>
      </c>
      <c r="J26" s="78"/>
      <c r="K26" s="196" t="s">
        <v>50</v>
      </c>
      <c r="L26" s="197"/>
      <c r="M26" s="19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80" t="s">
        <v>11</v>
      </c>
      <c r="C27" s="67" t="s">
        <v>12</v>
      </c>
      <c r="D27" s="78"/>
      <c r="E27" s="58" t="s">
        <v>13</v>
      </c>
      <c r="F27" s="60" t="s">
        <v>26</v>
      </c>
      <c r="G27" s="61" t="s">
        <v>14</v>
      </c>
      <c r="H27" s="61" t="s">
        <v>27</v>
      </c>
      <c r="I27" s="58" t="s">
        <v>28</v>
      </c>
      <c r="J27" s="93"/>
      <c r="K27" s="199">
        <f>G45</f>
        <v>0.3001108170999916</v>
      </c>
      <c r="L27" s="200"/>
      <c r="M27" s="201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B28" s="63"/>
      <c r="C28" s="67"/>
      <c r="D28" s="75"/>
      <c r="E28" s="73"/>
      <c r="F28" s="60"/>
      <c r="G28" s="60"/>
      <c r="H28" s="60"/>
      <c r="I28" s="73"/>
      <c r="J28" s="75"/>
      <c r="K28" s="5"/>
      <c r="L28" s="51"/>
      <c r="M28" s="28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B29" s="81"/>
      <c r="C29" s="67"/>
      <c r="D29" s="75"/>
      <c r="E29" s="74"/>
      <c r="F29" s="62"/>
      <c r="G29" s="62"/>
      <c r="H29" s="169"/>
      <c r="I29" s="74"/>
      <c r="J29" s="78"/>
      <c r="K29" s="193" t="s">
        <v>66</v>
      </c>
      <c r="L29" s="194"/>
      <c r="M29" s="195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B30" s="82" t="s">
        <v>15</v>
      </c>
      <c r="C30" s="166" t="s">
        <v>34</v>
      </c>
      <c r="D30" s="153"/>
      <c r="E30" s="155"/>
      <c r="F30" s="129">
        <v>7.7</v>
      </c>
      <c r="G30" s="65"/>
      <c r="H30" s="68"/>
      <c r="I30" s="137">
        <f>1/F30</f>
        <v>0.12987012987012986</v>
      </c>
      <c r="K30" s="196" t="s">
        <v>50</v>
      </c>
      <c r="L30" s="197"/>
      <c r="M30" s="198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B31" s="80" t="s">
        <v>17</v>
      </c>
      <c r="C31" s="167" t="s">
        <v>31</v>
      </c>
      <c r="D31" s="152"/>
      <c r="E31" s="156">
        <v>1.4999999999999999E-2</v>
      </c>
      <c r="F31" s="110"/>
      <c r="G31" s="130">
        <v>0.9</v>
      </c>
      <c r="H31" s="134">
        <v>1700</v>
      </c>
      <c r="I31" s="135">
        <f>E31/G31</f>
        <v>1.6666666666666666E-2</v>
      </c>
      <c r="J31" s="85"/>
      <c r="K31" s="181">
        <v>0.74</v>
      </c>
      <c r="L31" s="182"/>
      <c r="M31" s="183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B32" s="80" t="s">
        <v>18</v>
      </c>
      <c r="C32" s="168" t="s">
        <v>36</v>
      </c>
      <c r="D32" s="154"/>
      <c r="E32" s="156">
        <v>0.08</v>
      </c>
      <c r="F32" s="131"/>
      <c r="G32" s="130">
        <v>0.36</v>
      </c>
      <c r="H32" s="134">
        <v>600</v>
      </c>
      <c r="I32" s="135">
        <f t="shared" ref="I32:I37" si="0">E32/G32</f>
        <v>0.22222222222222224</v>
      </c>
      <c r="J32" s="85"/>
      <c r="L32" s="51"/>
      <c r="M32" s="28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B33" s="80" t="s">
        <v>20</v>
      </c>
      <c r="C33" s="167" t="s">
        <v>58</v>
      </c>
      <c r="D33" s="152"/>
      <c r="E33" s="157">
        <v>0.08</v>
      </c>
      <c r="F33" s="132"/>
      <c r="G33" s="142">
        <v>4.3999999999999997E-2</v>
      </c>
      <c r="H33" s="143">
        <v>190</v>
      </c>
      <c r="I33" s="144">
        <f>E33/G33</f>
        <v>1.8181818181818183</v>
      </c>
      <c r="J33" s="85"/>
      <c r="L33" s="51"/>
      <c r="M33" s="28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B34" s="80" t="s">
        <v>19</v>
      </c>
      <c r="C34" s="126" t="s">
        <v>29</v>
      </c>
      <c r="D34" s="162"/>
      <c r="E34" s="156">
        <v>0.25</v>
      </c>
      <c r="F34" s="110"/>
      <c r="G34" s="130">
        <v>0.23</v>
      </c>
      <c r="H34" s="134">
        <v>750</v>
      </c>
      <c r="I34" s="135">
        <f t="shared" si="0"/>
        <v>1.0869565217391304</v>
      </c>
      <c r="J34" s="85"/>
      <c r="L34" s="35"/>
      <c r="M34" s="36"/>
      <c r="N34" s="18"/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B35" s="80" t="s">
        <v>21</v>
      </c>
      <c r="C35" s="126" t="s">
        <v>41</v>
      </c>
      <c r="D35" s="162"/>
      <c r="E35" s="156">
        <v>1.4999999999999999E-2</v>
      </c>
      <c r="F35" s="110"/>
      <c r="G35" s="130">
        <v>0.9</v>
      </c>
      <c r="H35" s="134">
        <v>1800</v>
      </c>
      <c r="I35" s="135">
        <f t="shared" si="0"/>
        <v>1.6666666666666666E-2</v>
      </c>
      <c r="J35" s="85"/>
      <c r="L35" s="35"/>
      <c r="M35" s="3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B36" s="80" t="s">
        <v>35</v>
      </c>
      <c r="C36" s="126" t="s">
        <v>63</v>
      </c>
      <c r="D36" s="163"/>
      <c r="E36" s="156">
        <v>1.4999999999999999E-2</v>
      </c>
      <c r="F36" s="131"/>
      <c r="G36" s="130">
        <v>0.5</v>
      </c>
      <c r="H36" s="134">
        <v>1800</v>
      </c>
      <c r="I36" s="135">
        <f t="shared" si="0"/>
        <v>0.03</v>
      </c>
      <c r="J36" s="85"/>
      <c r="L36" s="35"/>
      <c r="M36" s="36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B37" s="80" t="s">
        <v>22</v>
      </c>
      <c r="C37" s="126" t="s">
        <v>62</v>
      </c>
      <c r="D37" s="164"/>
      <c r="E37" s="156">
        <v>1.4999999999999999E-2</v>
      </c>
      <c r="F37" s="132"/>
      <c r="G37" s="130">
        <v>1.3</v>
      </c>
      <c r="H37" s="134">
        <v>2200</v>
      </c>
      <c r="I37" s="135">
        <f t="shared" si="0"/>
        <v>1.1538461538461537E-2</v>
      </c>
      <c r="J37" s="85"/>
      <c r="L37" s="29"/>
      <c r="M37" s="28"/>
      <c r="N37" s="1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B38" s="80" t="s">
        <v>22</v>
      </c>
      <c r="C38" s="126"/>
      <c r="D38" s="163"/>
      <c r="E38" s="156"/>
      <c r="F38" s="110"/>
      <c r="G38" s="130"/>
      <c r="H38" s="134"/>
      <c r="I38" s="135"/>
      <c r="J38" s="85"/>
      <c r="L38" s="30"/>
      <c r="M38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B39" s="80" t="s">
        <v>23</v>
      </c>
      <c r="C39" s="126"/>
      <c r="D39" s="162"/>
      <c r="E39" s="156"/>
      <c r="F39" s="132"/>
      <c r="G39" s="136"/>
      <c r="H39" s="134"/>
      <c r="I39" s="135"/>
      <c r="J39" s="85"/>
      <c r="L39" s="30"/>
      <c r="M39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B40" s="80" t="s">
        <v>24</v>
      </c>
      <c r="C40" s="126"/>
      <c r="D40" s="164"/>
      <c r="E40" s="156"/>
      <c r="F40" s="110"/>
      <c r="G40" s="136"/>
      <c r="H40" s="134"/>
      <c r="I40" s="135"/>
      <c r="J40" s="85"/>
      <c r="L40" s="30"/>
      <c r="M40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B41" s="80" t="s">
        <v>37</v>
      </c>
      <c r="C41" s="126" t="s">
        <v>16</v>
      </c>
      <c r="D41" s="162"/>
      <c r="E41" s="158"/>
      <c r="F41" s="130">
        <v>25</v>
      </c>
      <c r="G41" s="110"/>
      <c r="H41" s="69"/>
      <c r="I41" s="135">
        <f>1/F41</f>
        <v>0.04</v>
      </c>
      <c r="J41" s="85"/>
      <c r="L41" s="30"/>
      <c r="M41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B42" s="80" t="s">
        <v>38</v>
      </c>
      <c r="C42" s="127"/>
      <c r="D42" s="162"/>
      <c r="E42" s="158"/>
      <c r="F42" s="109"/>
      <c r="G42" s="109"/>
      <c r="H42" s="69" t="s">
        <v>30</v>
      </c>
      <c r="I42" s="63"/>
      <c r="J42" s="77"/>
      <c r="L42" s="30"/>
      <c r="M42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B43" s="80" t="s">
        <v>25</v>
      </c>
      <c r="C43" s="126"/>
      <c r="D43" s="162"/>
      <c r="E43" s="159">
        <f>SUM(E30:E41)</f>
        <v>0.47000000000000003</v>
      </c>
      <c r="F43" s="109"/>
      <c r="G43" s="109"/>
      <c r="H43" s="138">
        <f>E31*H31+E34*H34+E33*H33+E35*H35+E40*H39</f>
        <v>255.2</v>
      </c>
      <c r="I43" s="139">
        <f>SUM(I30:I40)</f>
        <v>3.3321024868850952</v>
      </c>
      <c r="J43" s="77"/>
      <c r="L43" s="30"/>
      <c r="M43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B44" s="81" t="s">
        <v>42</v>
      </c>
      <c r="C44" s="128"/>
      <c r="D44" s="165"/>
      <c r="E44" s="160"/>
      <c r="F44" s="133"/>
      <c r="G44" s="64"/>
      <c r="H44" s="70"/>
      <c r="I44" s="139">
        <f>1/I43</f>
        <v>0.3001108170999916</v>
      </c>
      <c r="J44" s="76"/>
      <c r="K44" s="5"/>
      <c r="L44" s="30"/>
      <c r="M44" s="26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107"/>
      <c r="B45" s="75"/>
      <c r="C45" s="75"/>
      <c r="D45" s="75"/>
      <c r="E45" s="75"/>
      <c r="F45" s="76" t="s">
        <v>57</v>
      </c>
      <c r="G45" s="140">
        <f>I44</f>
        <v>0.3001108170999916</v>
      </c>
      <c r="H45" s="79"/>
      <c r="I45" s="75"/>
      <c r="J45" s="75"/>
      <c r="K45" s="78"/>
      <c r="L45" s="30"/>
      <c r="M45" s="26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86"/>
      <c r="B46" s="87"/>
      <c r="C46" s="87"/>
      <c r="D46" s="88"/>
      <c r="E46" s="89"/>
      <c r="F46" s="89"/>
      <c r="G46" s="89"/>
      <c r="H46" s="89"/>
      <c r="I46" s="89"/>
      <c r="J46" s="89"/>
      <c r="K46" s="90"/>
      <c r="L46" s="30"/>
      <c r="M46" s="26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86"/>
      <c r="B47" s="89"/>
      <c r="C47" s="91"/>
      <c r="D47" s="92"/>
      <c r="E47" s="89"/>
      <c r="F47" s="89"/>
      <c r="G47" s="89"/>
      <c r="H47" s="89"/>
      <c r="O47" s="24"/>
      <c r="P47" s="25"/>
      <c r="Q47" s="18"/>
      <c r="R47" s="5"/>
      <c r="S47" s="5"/>
      <c r="T47" s="5"/>
      <c r="U47" s="5"/>
      <c r="V47" s="5"/>
    </row>
    <row r="48" spans="1:31" ht="60" customHeight="1">
      <c r="A48" s="86"/>
      <c r="B48" s="87"/>
      <c r="C48" s="87"/>
      <c r="D48" s="94"/>
      <c r="E48" s="89"/>
      <c r="F48" s="89"/>
      <c r="G48" s="174" t="s">
        <v>56</v>
      </c>
      <c r="H48" s="175"/>
      <c r="O48" s="24"/>
      <c r="P48" s="25"/>
      <c r="Q48" s="18"/>
      <c r="R48" s="5"/>
    </row>
    <row r="49" spans="1:18" ht="97.5" customHeight="1">
      <c r="A49" s="86"/>
      <c r="B49" s="89"/>
      <c r="C49" s="89"/>
      <c r="D49" s="88"/>
      <c r="E49" s="89"/>
      <c r="F49" s="89"/>
      <c r="G49" s="147" t="s">
        <v>43</v>
      </c>
      <c r="H49" s="150" t="s">
        <v>44</v>
      </c>
      <c r="I49" s="172"/>
      <c r="J49" s="180" t="s">
        <v>64</v>
      </c>
      <c r="K49" s="180"/>
      <c r="L49" s="180"/>
      <c r="M49" s="180"/>
      <c r="N49" s="173"/>
      <c r="O49" s="24"/>
      <c r="P49" s="25"/>
      <c r="Q49" s="18"/>
      <c r="R49" s="5"/>
    </row>
    <row r="50" spans="1:18" ht="30" customHeight="1">
      <c r="A50" s="95"/>
      <c r="B50" s="89"/>
      <c r="C50" s="89"/>
      <c r="D50" s="88"/>
      <c r="E50" s="89"/>
      <c r="F50" s="89"/>
      <c r="G50" s="65" t="s">
        <v>45</v>
      </c>
      <c r="H50" s="145">
        <v>0.43</v>
      </c>
      <c r="I50" s="89"/>
      <c r="J50" s="89"/>
      <c r="K50" s="93"/>
      <c r="L50" s="56"/>
      <c r="M50"/>
      <c r="N50" s="23"/>
      <c r="O50" s="24"/>
      <c r="P50" s="25"/>
      <c r="Q50" s="18"/>
      <c r="R50" s="5"/>
    </row>
    <row r="51" spans="1:18" ht="30" customHeight="1">
      <c r="A51" s="96"/>
      <c r="B51" s="89"/>
      <c r="C51" s="89"/>
      <c r="D51" s="89"/>
      <c r="E51" s="89"/>
      <c r="F51" s="89"/>
      <c r="G51" s="148" t="s">
        <v>46</v>
      </c>
      <c r="H51" s="145">
        <v>0.43</v>
      </c>
      <c r="I51" s="89"/>
      <c r="J51" s="89"/>
      <c r="K51" s="93"/>
      <c r="L51" s="23"/>
      <c r="M51" s="18"/>
      <c r="N51" s="18"/>
      <c r="O51" s="24"/>
      <c r="P51" s="25"/>
      <c r="Q51" s="18"/>
      <c r="R51" s="5"/>
    </row>
    <row r="52" spans="1:18" ht="30" customHeight="1">
      <c r="A52" s="97"/>
      <c r="B52" s="89"/>
      <c r="C52" s="89"/>
      <c r="D52" s="89"/>
      <c r="E52" s="89"/>
      <c r="F52" s="89"/>
      <c r="G52" s="148" t="s">
        <v>8</v>
      </c>
      <c r="H52" s="145">
        <v>0.34</v>
      </c>
      <c r="I52" s="88"/>
      <c r="J52" s="88"/>
      <c r="K52" s="98"/>
      <c r="L52" s="23"/>
      <c r="M52" s="18"/>
      <c r="N52" s="18"/>
      <c r="O52" s="24"/>
      <c r="P52" s="25"/>
      <c r="Q52" s="18"/>
      <c r="R52" s="5"/>
    </row>
    <row r="53" spans="1:18" ht="30" customHeight="1">
      <c r="A53" s="96"/>
      <c r="B53" s="89"/>
      <c r="C53" s="89"/>
      <c r="D53" s="89"/>
      <c r="E53" s="89"/>
      <c r="F53" s="89"/>
      <c r="G53" s="148" t="s">
        <v>47</v>
      </c>
      <c r="H53" s="145">
        <v>0.28999999999999998</v>
      </c>
      <c r="I53" s="57"/>
      <c r="J53" s="88"/>
      <c r="K53" s="99"/>
      <c r="L53" s="23"/>
      <c r="M53" s="18"/>
      <c r="N53" s="18"/>
      <c r="O53" s="24"/>
      <c r="P53" s="25"/>
      <c r="Q53" s="18"/>
      <c r="R53" s="5"/>
    </row>
    <row r="54" spans="1:18" ht="30" customHeight="1">
      <c r="A54" s="100"/>
      <c r="B54" s="89"/>
      <c r="C54" s="89"/>
      <c r="D54" s="89"/>
      <c r="E54" s="89"/>
      <c r="F54" s="89"/>
      <c r="G54" s="148" t="s">
        <v>48</v>
      </c>
      <c r="H54" s="145">
        <v>0.26</v>
      </c>
      <c r="I54" s="88"/>
      <c r="J54" s="88"/>
      <c r="K54" s="88"/>
      <c r="L54" s="23"/>
      <c r="M54" s="18"/>
      <c r="N54" s="18"/>
      <c r="O54" s="24"/>
      <c r="P54" s="25"/>
      <c r="Q54" s="18"/>
      <c r="R54" s="5"/>
    </row>
    <row r="55" spans="1:18" ht="30" customHeight="1">
      <c r="A55" s="96"/>
      <c r="B55" s="89"/>
      <c r="C55" s="89"/>
      <c r="D55" s="89"/>
      <c r="E55" s="89"/>
      <c r="F55" s="89"/>
      <c r="G55" s="149" t="s">
        <v>49</v>
      </c>
      <c r="H55" s="146">
        <v>0.24</v>
      </c>
      <c r="I55" s="89"/>
      <c r="J55" s="89"/>
      <c r="K55" s="93"/>
      <c r="L55" s="23"/>
      <c r="M55" s="18"/>
      <c r="N55" s="18"/>
      <c r="O55" s="24"/>
      <c r="P55" s="25"/>
      <c r="Q55" s="18"/>
      <c r="R55" s="5"/>
    </row>
    <row r="56" spans="1:18" ht="30" customHeight="1">
      <c r="A56" s="101"/>
      <c r="B56" s="102"/>
      <c r="C56" s="102"/>
      <c r="D56" s="102"/>
      <c r="E56" s="101"/>
      <c r="F56" s="102"/>
      <c r="G56" s="101"/>
      <c r="H56" s="101"/>
      <c r="I56" s="101"/>
      <c r="J56" s="102"/>
      <c r="K56" s="103"/>
      <c r="L56" s="23"/>
      <c r="M56" s="18"/>
      <c r="N56" s="18"/>
      <c r="O56" s="24"/>
      <c r="P56" s="25"/>
      <c r="Q56" s="18"/>
      <c r="R56" s="5"/>
    </row>
    <row r="57" spans="1:18" ht="30" customHeight="1">
      <c r="A57" s="104"/>
      <c r="B57" s="105"/>
      <c r="C57" s="102"/>
      <c r="D57" s="102"/>
      <c r="E57" s="102"/>
      <c r="F57" s="102"/>
      <c r="G57" s="102"/>
      <c r="H57" s="102"/>
      <c r="I57" s="102"/>
      <c r="J57" s="102"/>
      <c r="K57" s="103"/>
      <c r="L57" s="23"/>
      <c r="M57" s="18"/>
      <c r="N57" s="18"/>
      <c r="O57" s="24"/>
      <c r="P57" s="25"/>
      <c r="Q57" s="18"/>
      <c r="R57" s="5"/>
    </row>
    <row r="58" spans="1:18" ht="30" customHeight="1">
      <c r="A58" s="106"/>
      <c r="B58" s="102"/>
      <c r="C58" s="102"/>
      <c r="D58" s="102"/>
      <c r="E58" s="102"/>
      <c r="F58" s="102"/>
      <c r="G58" s="102"/>
      <c r="H58" s="102"/>
      <c r="I58" s="102"/>
      <c r="J58" s="102"/>
      <c r="K58" s="103"/>
      <c r="L58" s="23"/>
      <c r="M58" s="18"/>
      <c r="N58" s="23"/>
      <c r="O58" s="24"/>
      <c r="P58" s="25"/>
      <c r="Q58" s="18"/>
      <c r="R58" s="5"/>
    </row>
    <row r="59" spans="1:18" ht="30" customHeight="1">
      <c r="A59" s="23"/>
      <c r="B59" s="32"/>
      <c r="C59" s="41"/>
      <c r="D59" s="41"/>
      <c r="E59" s="41"/>
      <c r="F59" s="42"/>
      <c r="G59" s="38"/>
      <c r="H59" s="38"/>
      <c r="I59" s="32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2"/>
      <c r="C60" s="41"/>
      <c r="D60" s="41"/>
      <c r="E60" s="41"/>
      <c r="F60" s="42"/>
      <c r="G60" s="39"/>
      <c r="H60" s="39"/>
      <c r="I60" s="32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7"/>
      <c r="C61" s="40"/>
      <c r="D61" s="41"/>
      <c r="E61" s="41"/>
      <c r="F61" s="42"/>
      <c r="G61" s="38"/>
      <c r="H61" s="38"/>
      <c r="I61" s="32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2"/>
      <c r="C62" s="41"/>
      <c r="D62" s="41"/>
      <c r="E62" s="41"/>
      <c r="F62" s="42"/>
      <c r="G62" s="29"/>
      <c r="H62" s="29"/>
      <c r="I62" s="37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2"/>
      <c r="C63" s="41"/>
      <c r="D63" s="41"/>
      <c r="E63" s="41"/>
      <c r="F63" s="42"/>
      <c r="G63" s="43"/>
      <c r="H63" s="43"/>
      <c r="I63" s="37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5"/>
      <c r="C64" s="40"/>
      <c r="D64" s="46"/>
      <c r="E64" s="46"/>
      <c r="F64" s="47"/>
      <c r="G64" s="48"/>
      <c r="H64" s="46"/>
      <c r="I64" s="44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 s="18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23">
    <mergeCell ref="J49:M49"/>
    <mergeCell ref="B6:C6"/>
    <mergeCell ref="B9:C9"/>
    <mergeCell ref="K31:M31"/>
    <mergeCell ref="F7:H7"/>
    <mergeCell ref="F8:H8"/>
    <mergeCell ref="F9:H9"/>
    <mergeCell ref="F6:H6"/>
    <mergeCell ref="K25:M25"/>
    <mergeCell ref="K26:M26"/>
    <mergeCell ref="K27:M27"/>
    <mergeCell ref="K29:M29"/>
    <mergeCell ref="K30:M30"/>
    <mergeCell ref="B21:M21"/>
    <mergeCell ref="B22:M22"/>
    <mergeCell ref="G48:H48"/>
    <mergeCell ref="B7:C7"/>
    <mergeCell ref="B8:C8"/>
    <mergeCell ref="E17:G17"/>
    <mergeCell ref="E18:G18"/>
    <mergeCell ref="E19:G19"/>
    <mergeCell ref="B14:J14"/>
    <mergeCell ref="B15:K15"/>
  </mergeCells>
  <pageMargins left="0.7" right="0.7" top="0.75" bottom="0.75" header="0.3" footer="0.3"/>
  <pageSetup paperSize="9" scale="35" orientation="portrait" r:id="rId1"/>
  <drawing r:id="rId2"/>
  <legacyDrawing r:id="rId3"/>
  <picture r:id="rId4"/>
  <oleObjects>
    <oleObject progId="AutoCAD.Drawing.18" shapeId="1029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2026-03-24T10:53:28Z</dcterms:modified>
</cp:coreProperties>
</file>