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9740" windowHeight="736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Foglio1!$A$1:$P$37</definedName>
  </definedNames>
  <calcPr calcId="125725"/>
</workbook>
</file>

<file path=xl/calcChain.xml><?xml version="1.0" encoding="utf-8"?>
<calcChain xmlns="http://schemas.openxmlformats.org/spreadsheetml/2006/main">
  <c r="E23" i="1"/>
  <c r="H23" s="1"/>
  <c r="D17"/>
  <c r="G17" s="1"/>
  <c r="N17"/>
  <c r="K17"/>
  <c r="D11"/>
  <c r="G11" s="1"/>
  <c r="G25" l="1"/>
  <c r="I11" s="1"/>
  <c r="L11" s="1"/>
  <c r="G27" l="1"/>
  <c r="O17" s="1"/>
</calcChain>
</file>

<file path=xl/sharedStrings.xml><?xml version="1.0" encoding="utf-8"?>
<sst xmlns="http://schemas.openxmlformats.org/spreadsheetml/2006/main" count="109" uniqueCount="61">
  <si>
    <t>1,5-2</t>
  </si>
  <si>
    <t>2-3</t>
  </si>
  <si>
    <t>Alberghi</t>
  </si>
  <si>
    <t>3</t>
  </si>
  <si>
    <t>Centri sportivi</t>
  </si>
  <si>
    <t>1,5</t>
  </si>
  <si>
    <t>Potenza</t>
  </si>
  <si>
    <t>Volume</t>
  </si>
  <si>
    <t>camere</t>
  </si>
  <si>
    <t>utilizzo</t>
  </si>
  <si>
    <t>n°</t>
  </si>
  <si>
    <t>°C</t>
  </si>
  <si>
    <t>L</t>
  </si>
  <si>
    <t>Residenz. /uffici</t>
  </si>
  <si>
    <t>Spogliatoi industr.</t>
  </si>
  <si>
    <t>PRODUZIONE ACS</t>
  </si>
  <si>
    <t>Descrizione</t>
  </si>
  <si>
    <t>preparaione ore</t>
  </si>
  <si>
    <t>ore di punta</t>
  </si>
  <si>
    <t>consumo</t>
  </si>
  <si>
    <t>medio</t>
  </si>
  <si>
    <t>statist, L/g</t>
  </si>
  <si>
    <t>tot.</t>
  </si>
  <si>
    <t>L/g</t>
  </si>
  <si>
    <t>Temperatura</t>
  </si>
  <si>
    <t>di rete</t>
  </si>
  <si>
    <t>Calorie</t>
  </si>
  <si>
    <t>riscald.</t>
  </si>
  <si>
    <t>kcak/g</t>
  </si>
  <si>
    <t>persone</t>
  </si>
  <si>
    <t>usufruenti</t>
  </si>
  <si>
    <t>ristorante</t>
  </si>
  <si>
    <t>Pasti giornalieri</t>
  </si>
  <si>
    <t xml:space="preserve"> ospiti</t>
  </si>
  <si>
    <t>Totale richiesta termica complessiva:</t>
  </si>
  <si>
    <t>kcal/h</t>
  </si>
  <si>
    <t>N°</t>
  </si>
  <si>
    <t xml:space="preserve">Cicli produttivi nell'arco della giornata </t>
  </si>
  <si>
    <t>Potenzialità termica per ciclo produttivo</t>
  </si>
  <si>
    <t>1.- Consumi AC  camere agriturismo :</t>
  </si>
  <si>
    <t>2.-Richiesta termica AC  proprietà e collaboratori agriturismo</t>
  </si>
  <si>
    <t>4.-Calcolo volume boiler</t>
  </si>
  <si>
    <t>boiler</t>
  </si>
  <si>
    <t>AF alim.</t>
  </si>
  <si>
    <t>termica</t>
  </si>
  <si>
    <t>commerc.</t>
  </si>
  <si>
    <t>5. Calcolo superficie serpentino</t>
  </si>
  <si>
    <t>T mandata</t>
  </si>
  <si>
    <t>serpent.</t>
  </si>
  <si>
    <t>T. media</t>
  </si>
  <si>
    <t xml:space="preserve">T </t>
  </si>
  <si>
    <t>alimentaz.</t>
  </si>
  <si>
    <t xml:space="preserve">T AF </t>
  </si>
  <si>
    <t>Superf.</t>
  </si>
  <si>
    <t>m2</t>
  </si>
  <si>
    <t>personale</t>
  </si>
  <si>
    <t>T ritorno</t>
  </si>
  <si>
    <t>3.- Richiesta termica AC  cucina e servizi  agroturismo</t>
  </si>
  <si>
    <t>AGRITURISMO</t>
  </si>
  <si>
    <t>Faq.2444.2</t>
  </si>
  <si>
    <t>CALCOLO VOLUME BOILER E SUPERFICIE SERPENTINE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</si>
</sst>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20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sz val="20"/>
      <color theme="1"/>
      <name val="Arial Narrow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sz val="20"/>
      <color theme="1"/>
      <name val="Arial Narrow"/>
      <family val="2"/>
    </font>
    <font>
      <b/>
      <sz val="20"/>
      <name val="Arial"/>
      <family val="2"/>
    </font>
    <font>
      <sz val="20"/>
      <color rgb="FFFF0000"/>
      <name val="Calibri"/>
      <family val="2"/>
      <scheme val="minor"/>
    </font>
    <font>
      <sz val="20"/>
      <color rgb="FF0070C0"/>
      <name val="Calibri"/>
      <family val="2"/>
      <scheme val="minor"/>
    </font>
    <font>
      <sz val="20"/>
      <color rgb="FFFF0000"/>
      <name val="Arial Narrow"/>
      <family val="2"/>
    </font>
    <font>
      <sz val="20"/>
      <color rgb="FF0070C0"/>
      <name val="Arial Narrow"/>
      <family val="2"/>
    </font>
    <font>
      <sz val="26"/>
      <color rgb="FF0070C0"/>
      <name val="Arial Black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0" fontId="1" fillId="0" borderId="0" xfId="0" applyFont="1"/>
    <xf numFmtId="0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/>
      <protection locked="0" hidden="1"/>
    </xf>
    <xf numFmtId="0" fontId="7" fillId="0" borderId="0" xfId="0" applyFont="1" applyFill="1" applyBorder="1"/>
    <xf numFmtId="0" fontId="4" fillId="0" borderId="0" xfId="0" applyFont="1" applyBorder="1" applyAlignment="1">
      <alignment horizontal="center"/>
    </xf>
    <xf numFmtId="2" fontId="6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/>
    <xf numFmtId="0" fontId="10" fillId="0" borderId="0" xfId="0" applyNumberFormat="1" applyFont="1" applyFill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left" vertical="center"/>
      <protection hidden="1"/>
    </xf>
    <xf numFmtId="1" fontId="8" fillId="0" borderId="0" xfId="0" applyNumberFormat="1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 applyProtection="1">
      <alignment horizontal="center"/>
      <protection hidden="1"/>
    </xf>
    <xf numFmtId="49" fontId="11" fillId="0" borderId="0" xfId="0" applyNumberFormat="1" applyFont="1" applyAlignment="1">
      <alignment horizontal="center"/>
    </xf>
    <xf numFmtId="0" fontId="11" fillId="0" borderId="0" xfId="0" applyFont="1" applyFill="1" applyBorder="1" applyAlignment="1" applyProtection="1">
      <alignment horizontal="right" vertical="center"/>
      <protection locked="0" hidden="1"/>
    </xf>
    <xf numFmtId="0" fontId="11" fillId="0" borderId="0" xfId="0" applyFont="1"/>
    <xf numFmtId="0" fontId="8" fillId="0" borderId="0" xfId="0" applyFont="1"/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8" fillId="0" borderId="0" xfId="0" applyFont="1" applyFill="1" applyBorder="1"/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 applyProtection="1">
      <alignment horizontal="center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" fontId="9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NumberFormat="1" applyFont="1" applyFill="1" applyBorder="1" applyAlignment="1" applyProtection="1">
      <alignment horizontal="center"/>
      <protection locked="0" hidden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  <protection locked="0" hidden="1"/>
    </xf>
    <xf numFmtId="2" fontId="8" fillId="0" borderId="0" xfId="0" applyNumberFormat="1" applyFont="1" applyFill="1" applyBorder="1" applyAlignment="1" applyProtection="1">
      <alignment horizontal="center" vertic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/>
    <xf numFmtId="0" fontId="18" fillId="0" borderId="0" xfId="0" applyFont="1"/>
    <xf numFmtId="0" fontId="0" fillId="0" borderId="0" xfId="0"/>
    <xf numFmtId="0" fontId="0" fillId="0" borderId="0" xfId="0" applyBorder="1"/>
    <xf numFmtId="0" fontId="4" fillId="0" borderId="0" xfId="0" applyFont="1" applyFill="1" applyBorder="1" applyAlignment="1" applyProtection="1"/>
    <xf numFmtId="0" fontId="3" fillId="0" borderId="0" xfId="0" applyFont="1"/>
    <xf numFmtId="0" fontId="10" fillId="0" borderId="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49" fontId="8" fillId="0" borderId="14" xfId="0" applyNumberFormat="1" applyFont="1" applyFill="1" applyBorder="1" applyAlignment="1" applyProtection="1">
      <alignment horizontal="center"/>
      <protection hidden="1"/>
    </xf>
    <xf numFmtId="49" fontId="8" fillId="0" borderId="5" xfId="0" applyNumberFormat="1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/>
      <protection hidden="1"/>
    </xf>
    <xf numFmtId="49" fontId="8" fillId="0" borderId="0" xfId="0" applyNumberFormat="1" applyFont="1" applyFill="1" applyBorder="1" applyAlignment="1" applyProtection="1">
      <alignment horizontal="center"/>
      <protection hidden="1"/>
    </xf>
    <xf numFmtId="49" fontId="8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1" fillId="0" borderId="0" xfId="0" applyFont="1" applyAlignment="1"/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164" fontId="10" fillId="0" borderId="0" xfId="0" applyNumberFormat="1" applyFont="1" applyFill="1" applyBorder="1" applyAlignment="1" applyProtection="1">
      <alignment horizontal="center" vertical="center"/>
      <protection hidden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 applyProtection="1">
      <alignment horizontal="center" vertical="center"/>
      <protection hidden="1"/>
    </xf>
    <xf numFmtId="2" fontId="16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  <protection locked="0" hidden="1"/>
    </xf>
    <xf numFmtId="0" fontId="21" fillId="3" borderId="12" xfId="0" applyFont="1" applyFill="1" applyBorder="1" applyAlignment="1" applyProtection="1">
      <alignment horizontal="center" vertical="center"/>
      <protection hidden="1"/>
    </xf>
    <xf numFmtId="0" fontId="21" fillId="0" borderId="3" xfId="0" applyFont="1" applyFill="1" applyBorder="1" applyAlignment="1" applyProtection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21" fillId="2" borderId="13" xfId="0" applyFont="1" applyFill="1" applyBorder="1" applyAlignment="1" applyProtection="1">
      <alignment horizontal="center" vertical="center"/>
      <protection locked="0" hidden="1"/>
    </xf>
    <xf numFmtId="0" fontId="21" fillId="0" borderId="1" xfId="0" applyFont="1" applyBorder="1"/>
    <xf numFmtId="0" fontId="23" fillId="0" borderId="2" xfId="0" applyFont="1" applyBorder="1"/>
    <xf numFmtId="0" fontId="24" fillId="0" borderId="2" xfId="0" applyFont="1" applyBorder="1"/>
    <xf numFmtId="0" fontId="24" fillId="3" borderId="3" xfId="0" applyFont="1" applyFill="1" applyBorder="1" applyAlignment="1">
      <alignment horizontal="center"/>
    </xf>
    <xf numFmtId="0" fontId="21" fillId="0" borderId="4" xfId="0" applyFont="1" applyBorder="1"/>
    <xf numFmtId="0" fontId="23" fillId="0" borderId="0" xfId="0" applyFont="1" applyBorder="1"/>
    <xf numFmtId="0" fontId="24" fillId="0" borderId="0" xfId="0" applyFont="1" applyBorder="1"/>
    <xf numFmtId="0" fontId="24" fillId="0" borderId="5" xfId="0" applyFont="1" applyBorder="1" applyAlignment="1">
      <alignment horizontal="center"/>
    </xf>
    <xf numFmtId="0" fontId="21" fillId="0" borderId="6" xfId="0" applyFont="1" applyBorder="1"/>
    <xf numFmtId="0" fontId="23" fillId="0" borderId="7" xfId="0" applyFont="1" applyBorder="1"/>
    <xf numFmtId="0" fontId="24" fillId="0" borderId="7" xfId="0" applyFont="1" applyBorder="1"/>
    <xf numFmtId="0" fontId="24" fillId="3" borderId="8" xfId="0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  <protection hidden="1"/>
    </xf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Fill="1" applyBorder="1" applyAlignment="1" applyProtection="1">
      <alignment horizontal="center"/>
      <protection hidden="1"/>
    </xf>
    <xf numFmtId="2" fontId="25" fillId="3" borderId="8" xfId="0" applyNumberFormat="1" applyFont="1" applyFill="1" applyBorder="1" applyAlignment="1" applyProtection="1">
      <alignment horizontal="center"/>
      <protection hidden="1"/>
    </xf>
    <xf numFmtId="0" fontId="21" fillId="0" borderId="3" xfId="0" applyFont="1" applyFill="1" applyBorder="1" applyAlignment="1" applyProtection="1">
      <alignment horizontal="center" vertical="center"/>
    </xf>
    <xf numFmtId="0" fontId="24" fillId="3" borderId="8" xfId="0" applyFont="1" applyFill="1" applyBorder="1" applyAlignment="1" applyProtection="1">
      <alignment horizontal="center"/>
      <protection hidden="1"/>
    </xf>
    <xf numFmtId="0" fontId="23" fillId="2" borderId="8" xfId="0" applyFont="1" applyFill="1" applyBorder="1" applyAlignment="1" applyProtection="1">
      <alignment horizontal="center" vertical="center"/>
      <protection locked="0" hidden="1"/>
    </xf>
    <xf numFmtId="0" fontId="23" fillId="3" borderId="8" xfId="0" applyFont="1" applyFill="1" applyBorder="1" applyAlignment="1" applyProtection="1">
      <alignment horizontal="center" vertical="center"/>
      <protection hidden="1"/>
    </xf>
    <xf numFmtId="1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1" fillId="2" borderId="8" xfId="0" applyFont="1" applyFill="1" applyBorder="1" applyAlignment="1" applyProtection="1">
      <alignment horizontal="center"/>
      <protection locked="0" hidden="1"/>
    </xf>
    <xf numFmtId="0" fontId="21" fillId="3" borderId="8" xfId="0" applyFont="1" applyFill="1" applyBorder="1" applyAlignment="1" applyProtection="1">
      <alignment horizontal="center" vertical="center"/>
      <protection hidden="1"/>
    </xf>
    <xf numFmtId="0" fontId="21" fillId="2" borderId="8" xfId="0" applyFont="1" applyFill="1" applyBorder="1" applyAlignment="1" applyProtection="1">
      <alignment horizontal="center" vertical="center"/>
      <protection locked="0" hidden="1"/>
    </xf>
    <xf numFmtId="0" fontId="21" fillId="2" borderId="8" xfId="0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26</xdr:row>
      <xdr:rowOff>301625</xdr:rowOff>
    </xdr:from>
    <xdr:to>
      <xdr:col>7</xdr:col>
      <xdr:colOff>619125</xdr:colOff>
      <xdr:row>26</xdr:row>
      <xdr:rowOff>347344</xdr:rowOff>
    </xdr:to>
    <xdr:sp macro="" textlink="">
      <xdr:nvSpPr>
        <xdr:cNvPr id="4" name="CasellaDiTesto 3"/>
        <xdr:cNvSpPr txBox="1"/>
      </xdr:nvSpPr>
      <xdr:spPr>
        <a:xfrm>
          <a:off x="3638550" y="365442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15</xdr:col>
      <xdr:colOff>0</xdr:colOff>
      <xdr:row>14</xdr:row>
      <xdr:rowOff>142875</xdr:rowOff>
    </xdr:from>
    <xdr:to>
      <xdr:col>15</xdr:col>
      <xdr:colOff>0</xdr:colOff>
      <xdr:row>21</xdr:row>
      <xdr:rowOff>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7600950" y="2962275"/>
          <a:ext cx="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Tabelul este valabil atunci cand distribuitorul este dispus in zona centrala a casei </a:t>
          </a:r>
        </a:p>
      </xdr:txBody>
    </xdr:sp>
    <xdr:clientData/>
  </xdr:twoCellAnchor>
  <xdr:twoCellAnchor editAs="oneCell">
    <xdr:from>
      <xdr:col>1</xdr:col>
      <xdr:colOff>688398</xdr:colOff>
      <xdr:row>62</xdr:row>
      <xdr:rowOff>123029</xdr:rowOff>
    </xdr:from>
    <xdr:to>
      <xdr:col>5</xdr:col>
      <xdr:colOff>568651</xdr:colOff>
      <xdr:row>77</xdr:row>
      <xdr:rowOff>169361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1336" y="17696654"/>
          <a:ext cx="4202221" cy="29038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206375</xdr:colOff>
      <xdr:row>0</xdr:row>
      <xdr:rowOff>142875</xdr:rowOff>
    </xdr:from>
    <xdr:to>
      <xdr:col>4</xdr:col>
      <xdr:colOff>3175</xdr:colOff>
      <xdr:row>3</xdr:row>
      <xdr:rowOff>234950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6375" y="142875"/>
          <a:ext cx="3714750" cy="1044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452437</xdr:colOff>
      <xdr:row>18</xdr:row>
      <xdr:rowOff>35719</xdr:rowOff>
    </xdr:from>
    <xdr:to>
      <xdr:col>15</xdr:col>
      <xdr:colOff>35719</xdr:colOff>
      <xdr:row>28</xdr:row>
      <xdr:rowOff>311743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34437" y="6619875"/>
          <a:ext cx="6774657" cy="34907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1"/>
  <sheetViews>
    <sheetView tabSelected="1" view="pageLayout" topLeftCell="D2" zoomScale="80" zoomScaleNormal="100" zoomScalePageLayoutView="80" workbookViewId="0">
      <selection activeCell="J11" sqref="J11"/>
    </sheetView>
  </sheetViews>
  <sheetFormatPr defaultRowHeight="15"/>
  <cols>
    <col min="2" max="3" width="16.28515625" customWidth="1"/>
    <col min="4" max="4" width="13.85546875" customWidth="1"/>
    <col min="5" max="5" width="14.140625" customWidth="1"/>
    <col min="6" max="6" width="19.42578125" customWidth="1"/>
    <col min="7" max="7" width="16.140625" customWidth="1"/>
    <col min="8" max="8" width="12.28515625" customWidth="1"/>
    <col min="9" max="9" width="15.28515625" customWidth="1"/>
    <col min="10" max="10" width="11.7109375" customWidth="1"/>
    <col min="11" max="11" width="13.42578125" customWidth="1"/>
    <col min="12" max="12" width="13.140625" customWidth="1"/>
    <col min="13" max="13" width="18.42578125" customWidth="1"/>
    <col min="14" max="14" width="15.5703125" customWidth="1"/>
    <col min="15" max="15" width="13.85546875" customWidth="1"/>
    <col min="16" max="16" width="10" customWidth="1"/>
    <col min="17" max="17" width="15.140625" customWidth="1"/>
    <col min="18" max="18" width="16.28515625" customWidth="1"/>
  </cols>
  <sheetData>
    <row r="1" spans="1:18" ht="25.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18" ht="25.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9" t="s">
        <v>59</v>
      </c>
    </row>
    <row r="3" spans="1:18" ht="25.5" customHeight="1">
      <c r="A3" s="3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</row>
    <row r="4" spans="1:18" ht="42" customHeight="1">
      <c r="F4" s="89" t="s">
        <v>58</v>
      </c>
      <c r="G4" s="89"/>
      <c r="H4" s="89"/>
      <c r="I4" s="89"/>
      <c r="J4" s="89"/>
      <c r="K4" s="89"/>
      <c r="L4" s="89"/>
      <c r="M4" s="57"/>
      <c r="N4" s="64"/>
      <c r="O4" s="64"/>
      <c r="P4" s="64"/>
      <c r="Q4" s="73"/>
      <c r="R4" s="74"/>
    </row>
    <row r="5" spans="1:18" ht="54" customHeight="1">
      <c r="A5" s="3"/>
      <c r="B5" s="3"/>
      <c r="C5" s="3"/>
      <c r="D5" s="90" t="s">
        <v>60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64"/>
      <c r="P5" s="64"/>
      <c r="Q5" s="75"/>
      <c r="R5" s="76"/>
    </row>
    <row r="6" spans="1:18" ht="42" customHeight="1">
      <c r="A6" s="5"/>
      <c r="B6" s="5"/>
      <c r="C6" s="5"/>
      <c r="D6" s="4"/>
      <c r="E6" s="5"/>
      <c r="F6" s="90" t="s">
        <v>15</v>
      </c>
      <c r="G6" s="90"/>
      <c r="H6" s="90"/>
      <c r="I6" s="90"/>
      <c r="J6" s="90"/>
      <c r="K6" s="90"/>
      <c r="L6" s="90"/>
      <c r="M6" s="58"/>
      <c r="N6" s="64"/>
      <c r="O6" s="64"/>
      <c r="P6" s="64"/>
      <c r="Q6" s="77"/>
      <c r="R6" s="76"/>
    </row>
    <row r="7" spans="1:18" ht="25.5" customHeight="1">
      <c r="B7" s="31" t="s">
        <v>39</v>
      </c>
      <c r="I7" s="82" t="s">
        <v>41</v>
      </c>
      <c r="J7" s="82"/>
      <c r="K7" s="83"/>
      <c r="L7" s="16"/>
      <c r="M7" s="78"/>
      <c r="N7" s="64"/>
      <c r="O7" s="64"/>
      <c r="P7" s="64"/>
      <c r="Q7" s="75"/>
      <c r="R7" s="76"/>
    </row>
    <row r="8" spans="1:18" ht="25.5" customHeight="1">
      <c r="B8" s="103"/>
      <c r="C8" s="104" t="s">
        <v>19</v>
      </c>
      <c r="D8" s="105"/>
      <c r="E8" s="106" t="s">
        <v>24</v>
      </c>
      <c r="F8" s="107"/>
      <c r="G8" s="103" t="s">
        <v>26</v>
      </c>
      <c r="I8" s="135" t="s">
        <v>6</v>
      </c>
      <c r="J8" s="136" t="s">
        <v>24</v>
      </c>
      <c r="K8" s="136"/>
      <c r="L8" s="137" t="s">
        <v>7</v>
      </c>
      <c r="M8" s="137"/>
      <c r="N8" s="88"/>
      <c r="O8" s="88"/>
      <c r="P8" s="88"/>
      <c r="Q8" s="75"/>
      <c r="R8" s="75"/>
    </row>
    <row r="9" spans="1:18" ht="25.5" customHeight="1">
      <c r="B9" s="108" t="s">
        <v>8</v>
      </c>
      <c r="C9" s="108" t="s">
        <v>20</v>
      </c>
      <c r="D9" s="108" t="s">
        <v>22</v>
      </c>
      <c r="E9" s="108" t="s">
        <v>9</v>
      </c>
      <c r="F9" s="108" t="s">
        <v>25</v>
      </c>
      <c r="G9" s="108" t="s">
        <v>27</v>
      </c>
      <c r="H9" s="7"/>
      <c r="I9" s="108" t="s">
        <v>44</v>
      </c>
      <c r="J9" s="138" t="s">
        <v>42</v>
      </c>
      <c r="K9" s="138" t="s">
        <v>43</v>
      </c>
      <c r="L9" s="138" t="s">
        <v>42</v>
      </c>
      <c r="M9" s="138" t="s">
        <v>45</v>
      </c>
      <c r="N9" s="57"/>
      <c r="O9" s="57"/>
      <c r="P9" s="57"/>
      <c r="Q9" s="57"/>
      <c r="R9" s="57"/>
    </row>
    <row r="10" spans="1:18" ht="25.5" customHeight="1">
      <c r="B10" s="109" t="s">
        <v>10</v>
      </c>
      <c r="C10" s="110" t="s">
        <v>21</v>
      </c>
      <c r="D10" s="110" t="s">
        <v>23</v>
      </c>
      <c r="E10" s="109" t="s">
        <v>11</v>
      </c>
      <c r="F10" s="109" t="s">
        <v>11</v>
      </c>
      <c r="G10" s="111" t="s">
        <v>28</v>
      </c>
      <c r="H10" s="20"/>
      <c r="I10" s="109" t="s">
        <v>35</v>
      </c>
      <c r="J10" s="139" t="s">
        <v>11</v>
      </c>
      <c r="K10" s="139" t="s">
        <v>11</v>
      </c>
      <c r="L10" s="139" t="s">
        <v>12</v>
      </c>
      <c r="M10" s="139" t="s">
        <v>12</v>
      </c>
      <c r="N10" s="33"/>
      <c r="O10" s="34"/>
      <c r="P10" s="80"/>
      <c r="Q10" s="81"/>
      <c r="R10" s="60"/>
    </row>
    <row r="11" spans="1:18" ht="25.5" customHeight="1">
      <c r="B11" s="112">
        <v>18</v>
      </c>
      <c r="C11" s="112">
        <v>130</v>
      </c>
      <c r="D11" s="113">
        <f>B11*C11</f>
        <v>2340</v>
      </c>
      <c r="E11" s="112">
        <v>40</v>
      </c>
      <c r="F11" s="113">
        <v>12</v>
      </c>
      <c r="G11" s="113">
        <f>D11*(40-12)</f>
        <v>65520</v>
      </c>
      <c r="I11" s="147">
        <f>G25/G26</f>
        <v>49676</v>
      </c>
      <c r="J11" s="148">
        <v>70</v>
      </c>
      <c r="K11" s="149">
        <v>12</v>
      </c>
      <c r="L11" s="150">
        <f>I11/(J11-K11)</f>
        <v>856.48275862068965</v>
      </c>
      <c r="M11" s="148">
        <v>1000</v>
      </c>
      <c r="P11" s="57"/>
      <c r="Q11" s="81"/>
      <c r="R11" s="57"/>
    </row>
    <row r="12" spans="1:18" ht="25.5" customHeight="1">
      <c r="B12" s="42"/>
      <c r="C12" s="42"/>
      <c r="D12" s="42"/>
      <c r="E12" s="42"/>
      <c r="F12" s="19"/>
      <c r="G12" s="42"/>
      <c r="H12" s="46"/>
      <c r="I12" s="35"/>
      <c r="J12" s="35"/>
      <c r="K12" s="35"/>
      <c r="L12" s="35"/>
      <c r="M12" s="35"/>
      <c r="N12" s="46"/>
      <c r="O12" s="46"/>
      <c r="P12" s="48"/>
      <c r="Q12" s="47"/>
      <c r="R12" s="49"/>
    </row>
    <row r="13" spans="1:18" ht="25.5" customHeight="1">
      <c r="B13" s="31" t="s">
        <v>40</v>
      </c>
      <c r="H13" s="46"/>
      <c r="I13" s="84" t="s">
        <v>46</v>
      </c>
      <c r="J13" s="83"/>
      <c r="K13" s="83"/>
      <c r="L13" s="83"/>
      <c r="M13" s="35"/>
      <c r="N13" s="46"/>
      <c r="O13" s="46"/>
      <c r="P13" s="48"/>
      <c r="Q13" s="47"/>
      <c r="R13" s="50"/>
    </row>
    <row r="14" spans="1:18" ht="25.5" customHeight="1">
      <c r="B14" s="103"/>
      <c r="C14" s="114" t="s">
        <v>29</v>
      </c>
      <c r="D14" s="105" t="s">
        <v>19</v>
      </c>
      <c r="E14" s="115" t="s">
        <v>24</v>
      </c>
      <c r="F14" s="116"/>
      <c r="G14" s="103" t="s">
        <v>26</v>
      </c>
      <c r="H14" s="46"/>
      <c r="I14" s="135" t="s">
        <v>47</v>
      </c>
      <c r="J14" s="135" t="s">
        <v>56</v>
      </c>
      <c r="K14" s="135" t="s">
        <v>49</v>
      </c>
      <c r="L14" s="135" t="s">
        <v>50</v>
      </c>
      <c r="M14" s="135" t="s">
        <v>52</v>
      </c>
      <c r="N14" s="135" t="s">
        <v>49</v>
      </c>
      <c r="O14" s="103" t="s">
        <v>53</v>
      </c>
      <c r="P14" s="48"/>
      <c r="Q14" s="47"/>
      <c r="R14" s="50"/>
    </row>
    <row r="15" spans="1:18" ht="25.5" customHeight="1">
      <c r="B15" s="108" t="s">
        <v>8</v>
      </c>
      <c r="C15" s="108" t="s">
        <v>30</v>
      </c>
      <c r="D15" s="117" t="s">
        <v>22</v>
      </c>
      <c r="E15" s="108" t="s">
        <v>9</v>
      </c>
      <c r="F15" s="108" t="s">
        <v>25</v>
      </c>
      <c r="G15" s="108" t="s">
        <v>27</v>
      </c>
      <c r="H15" s="51"/>
      <c r="I15" s="140" t="s">
        <v>48</v>
      </c>
      <c r="J15" s="140" t="s">
        <v>48</v>
      </c>
      <c r="K15" s="140" t="s">
        <v>48</v>
      </c>
      <c r="L15" s="140" t="s">
        <v>42</v>
      </c>
      <c r="M15" s="140" t="s">
        <v>51</v>
      </c>
      <c r="N15" s="140" t="s">
        <v>42</v>
      </c>
      <c r="O15" s="141" t="s">
        <v>48</v>
      </c>
      <c r="P15" s="52"/>
      <c r="Q15" s="52"/>
      <c r="R15" s="53"/>
    </row>
    <row r="16" spans="1:18" ht="25.5" customHeight="1">
      <c r="B16" s="109" t="s">
        <v>10</v>
      </c>
      <c r="C16" s="110" t="s">
        <v>10</v>
      </c>
      <c r="D16" s="118" t="s">
        <v>23</v>
      </c>
      <c r="E16" s="109" t="s">
        <v>11</v>
      </c>
      <c r="F16" s="109" t="s">
        <v>11</v>
      </c>
      <c r="G16" s="111" t="s">
        <v>28</v>
      </c>
      <c r="H16" s="43"/>
      <c r="I16" s="142" t="s">
        <v>11</v>
      </c>
      <c r="J16" s="142" t="s">
        <v>11</v>
      </c>
      <c r="K16" s="143" t="s">
        <v>11</v>
      </c>
      <c r="L16" s="143" t="s">
        <v>11</v>
      </c>
      <c r="M16" s="143" t="s">
        <v>11</v>
      </c>
      <c r="N16" s="143" t="s">
        <v>11</v>
      </c>
      <c r="O16" s="144" t="s">
        <v>54</v>
      </c>
      <c r="P16" s="44"/>
      <c r="Q16" s="44"/>
      <c r="R16" s="45"/>
    </row>
    <row r="17" spans="1:18" ht="25.5" customHeight="1">
      <c r="B17" s="112">
        <v>4</v>
      </c>
      <c r="C17" s="112">
        <v>8</v>
      </c>
      <c r="D17" s="113">
        <f>C17*70</f>
        <v>560</v>
      </c>
      <c r="E17" s="112">
        <v>40</v>
      </c>
      <c r="F17" s="113">
        <v>12</v>
      </c>
      <c r="G17" s="113">
        <f>D17*(40-12)</f>
        <v>15680</v>
      </c>
      <c r="H17" s="43"/>
      <c r="I17" s="151">
        <v>70</v>
      </c>
      <c r="J17" s="151">
        <v>50</v>
      </c>
      <c r="K17" s="152">
        <f>(I17+J17)/2</f>
        <v>60</v>
      </c>
      <c r="L17" s="153">
        <v>70</v>
      </c>
      <c r="M17" s="154">
        <v>12</v>
      </c>
      <c r="N17" s="152">
        <f>(L17+M17)/2</f>
        <v>41</v>
      </c>
      <c r="O17" s="145">
        <f>G27/(550*(K17-N17))</f>
        <v>4.7536842105263162</v>
      </c>
      <c r="P17" s="44"/>
      <c r="Q17" s="44"/>
      <c r="R17" s="45"/>
    </row>
    <row r="18" spans="1:18" ht="25.5" customHeight="1">
      <c r="H18" s="43"/>
      <c r="I18" s="16"/>
      <c r="J18" s="16"/>
      <c r="K18" s="16"/>
      <c r="L18" s="16"/>
      <c r="M18" s="16"/>
      <c r="N18" s="42"/>
      <c r="O18" s="19"/>
      <c r="P18" s="44"/>
      <c r="Q18" s="44"/>
      <c r="R18" s="45"/>
    </row>
    <row r="19" spans="1:18" ht="25.5" customHeight="1">
      <c r="B19" s="31" t="s">
        <v>57</v>
      </c>
      <c r="I19" s="16"/>
      <c r="J19" s="16"/>
      <c r="K19" s="16"/>
      <c r="L19" s="16"/>
      <c r="M19" s="16"/>
    </row>
    <row r="20" spans="1:18" ht="25.5" customHeight="1">
      <c r="B20" s="115" t="s">
        <v>32</v>
      </c>
      <c r="C20" s="119"/>
      <c r="D20" s="119"/>
      <c r="E20" s="146" t="s">
        <v>19</v>
      </c>
      <c r="F20" s="115" t="s">
        <v>24</v>
      </c>
      <c r="G20" s="116"/>
      <c r="H20" s="103" t="s">
        <v>26</v>
      </c>
      <c r="J20" s="16"/>
      <c r="K20" s="16"/>
      <c r="L20" s="16"/>
      <c r="M20" s="16"/>
    </row>
    <row r="21" spans="1:18" ht="25.5" customHeight="1">
      <c r="B21" s="108" t="s">
        <v>33</v>
      </c>
      <c r="C21" s="108" t="s">
        <v>31</v>
      </c>
      <c r="D21" s="120" t="s">
        <v>55</v>
      </c>
      <c r="E21" s="108" t="s">
        <v>22</v>
      </c>
      <c r="F21" s="108" t="s">
        <v>9</v>
      </c>
      <c r="G21" s="108" t="s">
        <v>25</v>
      </c>
      <c r="H21" s="108" t="s">
        <v>27</v>
      </c>
      <c r="J21" s="16"/>
      <c r="K21" s="16"/>
      <c r="L21" s="16"/>
      <c r="M21" s="16"/>
    </row>
    <row r="22" spans="1:18" ht="25.5" customHeight="1">
      <c r="B22" s="109" t="s">
        <v>10</v>
      </c>
      <c r="C22" s="110" t="s">
        <v>10</v>
      </c>
      <c r="D22" s="121" t="s">
        <v>10</v>
      </c>
      <c r="E22" s="110" t="s">
        <v>23</v>
      </c>
      <c r="F22" s="109" t="s">
        <v>11</v>
      </c>
      <c r="G22" s="109" t="s">
        <v>11</v>
      </c>
      <c r="H22" s="111" t="s">
        <v>28</v>
      </c>
      <c r="J22" s="16"/>
      <c r="K22" s="16"/>
      <c r="L22" s="16"/>
      <c r="M22" s="16"/>
    </row>
    <row r="23" spans="1:18" ht="25.5" customHeight="1">
      <c r="B23" s="112">
        <v>48</v>
      </c>
      <c r="C23" s="112">
        <v>80</v>
      </c>
      <c r="D23" s="122">
        <v>16</v>
      </c>
      <c r="E23" s="113">
        <f>(B23+C23+D23)*17</f>
        <v>2448</v>
      </c>
      <c r="F23" s="112">
        <v>60</v>
      </c>
      <c r="G23" s="113">
        <v>12</v>
      </c>
      <c r="H23" s="113">
        <f>E23*(F23-G23)</f>
        <v>117504</v>
      </c>
      <c r="J23" s="16"/>
      <c r="K23" s="16"/>
      <c r="L23" s="16"/>
      <c r="M23" s="16"/>
    </row>
    <row r="24" spans="1:18" ht="25.5" customHeight="1">
      <c r="I24" s="16"/>
      <c r="J24" s="16"/>
      <c r="K24" s="16"/>
      <c r="L24" s="16"/>
      <c r="M24" s="16"/>
    </row>
    <row r="25" spans="1:18" ht="25.5" customHeight="1">
      <c r="B25" s="123" t="s">
        <v>34</v>
      </c>
      <c r="C25" s="124"/>
      <c r="D25" s="124"/>
      <c r="E25" s="124"/>
      <c r="F25" s="125" t="s">
        <v>35</v>
      </c>
      <c r="G25" s="126">
        <f>H23+G17+G11</f>
        <v>198704</v>
      </c>
      <c r="I25" s="16"/>
      <c r="J25" s="16"/>
      <c r="K25" s="16"/>
      <c r="L25" s="16"/>
      <c r="M25" s="16"/>
    </row>
    <row r="26" spans="1:18" ht="25.5" customHeight="1">
      <c r="B26" s="127" t="s">
        <v>37</v>
      </c>
      <c r="C26" s="128"/>
      <c r="D26" s="128"/>
      <c r="E26" s="128"/>
      <c r="F26" s="129" t="s">
        <v>36</v>
      </c>
      <c r="G26" s="130">
        <v>4</v>
      </c>
      <c r="I26" s="16"/>
      <c r="J26" s="16"/>
      <c r="K26" s="16"/>
      <c r="L26" s="16"/>
      <c r="M26" s="16"/>
    </row>
    <row r="27" spans="1:18" ht="25.5" customHeight="1">
      <c r="B27" s="131" t="s">
        <v>38</v>
      </c>
      <c r="C27" s="132"/>
      <c r="D27" s="132"/>
      <c r="E27" s="132"/>
      <c r="F27" s="133" t="s">
        <v>35</v>
      </c>
      <c r="G27" s="134">
        <f>G25/G26</f>
        <v>49676</v>
      </c>
    </row>
    <row r="28" spans="1:18" ht="25.5" customHeight="1">
      <c r="A28" s="8"/>
      <c r="B28" s="32"/>
      <c r="F28" s="54"/>
      <c r="G28" s="54"/>
      <c r="H28" s="16"/>
      <c r="I28" s="16"/>
      <c r="J28" s="16"/>
      <c r="L28" s="91"/>
      <c r="M28" s="91"/>
      <c r="N28" s="91"/>
      <c r="O28" s="91"/>
      <c r="P28" s="91"/>
      <c r="Q28" s="91"/>
      <c r="R28" s="91"/>
    </row>
    <row r="29" spans="1:18" ht="30.75" customHeight="1">
      <c r="C29" s="55"/>
      <c r="F29" s="54"/>
      <c r="G29" s="54"/>
      <c r="J29" s="17"/>
      <c r="K29" s="18"/>
      <c r="L29" s="30"/>
      <c r="M29" s="78"/>
      <c r="N29" s="6"/>
      <c r="O29" s="6"/>
      <c r="P29" s="6"/>
      <c r="Q29" s="20"/>
      <c r="R29" s="17"/>
    </row>
    <row r="30" spans="1:18" ht="25.5" customHeight="1">
      <c r="B30" s="32"/>
      <c r="F30" s="56"/>
      <c r="G30" s="54"/>
      <c r="J30" s="30"/>
      <c r="K30" s="95"/>
      <c r="L30" s="95"/>
      <c r="M30" s="95"/>
      <c r="N30" s="47"/>
      <c r="O30" s="47"/>
      <c r="P30" s="47"/>
      <c r="Q30" s="47"/>
      <c r="R30" s="47"/>
    </row>
    <row r="31" spans="1:18" ht="25.5" customHeight="1">
      <c r="B31" s="32"/>
      <c r="F31" s="54"/>
      <c r="G31" s="54"/>
      <c r="J31" s="78"/>
      <c r="K31" s="96"/>
      <c r="L31" s="97"/>
      <c r="M31" s="79"/>
      <c r="N31" s="92"/>
      <c r="O31" s="47"/>
      <c r="P31" s="92"/>
      <c r="Q31" s="92"/>
      <c r="R31" s="92"/>
    </row>
    <row r="32" spans="1:18" ht="25.5" customHeight="1">
      <c r="B32" s="32"/>
      <c r="F32" s="54"/>
      <c r="G32" s="54"/>
      <c r="J32" s="21"/>
      <c r="K32" s="98"/>
      <c r="L32" s="99"/>
      <c r="M32" s="79"/>
      <c r="N32" s="92"/>
      <c r="O32" s="92"/>
      <c r="P32" s="92"/>
      <c r="Q32" s="92"/>
      <c r="R32" s="92"/>
    </row>
    <row r="33" spans="1:18" ht="25.5">
      <c r="B33" s="32"/>
      <c r="F33" s="54"/>
      <c r="G33" s="54"/>
      <c r="J33" s="22"/>
      <c r="K33" s="98"/>
      <c r="L33" s="99"/>
      <c r="M33" s="79"/>
      <c r="N33" s="93"/>
      <c r="O33" s="72"/>
      <c r="P33" s="72"/>
      <c r="Q33" s="94"/>
      <c r="R33" s="102"/>
    </row>
    <row r="34" spans="1:18" ht="26.25">
      <c r="A34" s="1"/>
      <c r="B34" s="6"/>
      <c r="C34" s="6"/>
      <c r="D34" s="26"/>
      <c r="E34" s="26"/>
      <c r="F34" s="54"/>
      <c r="G34" s="54"/>
      <c r="J34" s="21"/>
      <c r="K34" s="98"/>
      <c r="L34" s="99"/>
      <c r="M34" s="85"/>
      <c r="N34" s="23"/>
      <c r="O34" s="23"/>
      <c r="P34" s="24"/>
      <c r="Q34" s="25"/>
      <c r="R34" s="6"/>
    </row>
    <row r="35" spans="1:18" ht="26.25">
      <c r="A35" s="9"/>
      <c r="B35" s="10"/>
      <c r="C35" s="5"/>
      <c r="D35" s="5"/>
      <c r="E35" s="5"/>
      <c r="F35" s="5"/>
      <c r="G35" s="27"/>
      <c r="J35" s="28"/>
      <c r="K35" s="100"/>
      <c r="L35" s="85"/>
      <c r="M35" s="101"/>
      <c r="N35" s="23"/>
      <c r="O35" s="23"/>
      <c r="P35" s="29"/>
      <c r="Q35" s="25"/>
      <c r="R35" s="16"/>
    </row>
    <row r="36" spans="1:18" ht="25.5">
      <c r="A36" s="9"/>
      <c r="B36" s="10"/>
      <c r="C36" s="5"/>
      <c r="D36" s="5"/>
      <c r="E36" s="5"/>
      <c r="F36" s="5"/>
      <c r="G36" s="11"/>
      <c r="H36" s="12"/>
      <c r="I36" s="13"/>
      <c r="J36" s="5"/>
      <c r="P36" s="14"/>
      <c r="Q36" s="34"/>
    </row>
    <row r="37" spans="1:18" ht="25.5">
      <c r="A37" s="9"/>
      <c r="B37" s="10"/>
      <c r="C37" s="5"/>
      <c r="D37" s="5"/>
      <c r="E37" s="5"/>
      <c r="F37" s="5"/>
      <c r="G37" s="11"/>
      <c r="H37" s="15"/>
      <c r="I37" s="13"/>
      <c r="J37" s="5"/>
      <c r="K37" s="39"/>
      <c r="L37" s="39"/>
      <c r="M37" s="39"/>
      <c r="N37" s="40"/>
      <c r="O37" s="41"/>
    </row>
    <row r="56" spans="14:19" ht="51">
      <c r="N56" s="56"/>
      <c r="O56" s="65" t="s">
        <v>16</v>
      </c>
      <c r="P56" s="66"/>
      <c r="Q56" s="66"/>
      <c r="R56" s="62" t="s">
        <v>17</v>
      </c>
      <c r="S56" s="61" t="s">
        <v>18</v>
      </c>
    </row>
    <row r="57" spans="14:19" ht="25.5">
      <c r="N57" s="58"/>
      <c r="O57" s="63" t="s">
        <v>13</v>
      </c>
      <c r="P57" s="64"/>
      <c r="Q57" s="64"/>
      <c r="R57" s="67" t="s">
        <v>0</v>
      </c>
      <c r="S57" s="68" t="s">
        <v>1</v>
      </c>
    </row>
    <row r="58" spans="14:19" ht="25.5">
      <c r="N58" s="58"/>
      <c r="O58" s="63" t="s">
        <v>2</v>
      </c>
      <c r="P58" s="64"/>
      <c r="Q58" s="64"/>
      <c r="R58" s="69">
        <v>2</v>
      </c>
      <c r="S58" s="68" t="s">
        <v>3</v>
      </c>
    </row>
    <row r="59" spans="14:19" ht="26.25">
      <c r="N59" s="59"/>
      <c r="O59" s="63" t="s">
        <v>4</v>
      </c>
      <c r="P59" s="64"/>
      <c r="Q59" s="64"/>
      <c r="R59" s="67">
        <v>0.5</v>
      </c>
      <c r="S59" s="68" t="s">
        <v>5</v>
      </c>
    </row>
    <row r="60" spans="14:19" ht="26.25">
      <c r="N60" s="35"/>
      <c r="O60" s="86" t="s">
        <v>14</v>
      </c>
      <c r="P60" s="87"/>
      <c r="Q60" s="87"/>
      <c r="R60" s="70">
        <v>0.5</v>
      </c>
      <c r="S60" s="71">
        <v>2</v>
      </c>
    </row>
    <row r="61" spans="14:19" ht="26.25">
      <c r="N61" s="35"/>
      <c r="O61" s="56"/>
      <c r="P61" s="56"/>
      <c r="Q61" s="56"/>
      <c r="R61" s="56"/>
      <c r="S61" s="56"/>
    </row>
  </sheetData>
  <sheetProtection password="F3B8" sheet="1" objects="1" scenarios="1" selectLockedCells="1"/>
  <mergeCells count="9">
    <mergeCell ref="F4:L4"/>
    <mergeCell ref="F6:L6"/>
    <mergeCell ref="F20:G20"/>
    <mergeCell ref="D5:N5"/>
    <mergeCell ref="O60:Q60"/>
    <mergeCell ref="L8:M8"/>
    <mergeCell ref="B20:D20"/>
    <mergeCell ref="N8:P8"/>
    <mergeCell ref="E14:F14"/>
  </mergeCells>
  <pageMargins left="0.7" right="0.7" top="0.75" bottom="0.75" header="0.3" footer="0.3"/>
  <pageSetup paperSize="9" scale="4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2019-04-30T08:02:45Z</cp:lastPrinted>
  <dcterms:created xsi:type="dcterms:W3CDTF">2019-04-30T07:59:42Z</dcterms:created>
  <dcterms:modified xsi:type="dcterms:W3CDTF">2026-02-06T10:46:19Z</dcterms:modified>
</cp:coreProperties>
</file>