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70" yWindow="-210" windowWidth="19740" windowHeight="850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Foglio1!$A$1:$W$53</definedName>
  </definedNames>
  <calcPr calcId="125725"/>
</workbook>
</file>

<file path=xl/calcChain.xml><?xml version="1.0" encoding="utf-8"?>
<calcChain xmlns="http://schemas.openxmlformats.org/spreadsheetml/2006/main">
  <c r="L37" i="1"/>
  <c r="S41"/>
  <c r="T41"/>
  <c r="R41"/>
  <c r="J36"/>
  <c r="R15"/>
  <c r="S37"/>
  <c r="V36"/>
  <c r="Q36"/>
  <c r="U35"/>
  <c r="S35"/>
  <c r="U34"/>
  <c r="S34"/>
  <c r="U33"/>
  <c r="S33"/>
  <c r="U32"/>
  <c r="S32"/>
  <c r="U31"/>
  <c r="S31"/>
  <c r="U30"/>
  <c r="S30"/>
  <c r="U29"/>
  <c r="S29"/>
  <c r="U28"/>
  <c r="S28"/>
  <c r="U27"/>
  <c r="S27"/>
  <c r="U15"/>
  <c r="S15"/>
  <c r="R16"/>
  <c r="K15"/>
  <c r="C36"/>
  <c r="C41" s="1"/>
  <c r="L41"/>
  <c r="O36"/>
  <c r="K41"/>
  <c r="N35"/>
  <c r="L35"/>
  <c r="N34"/>
  <c r="L34"/>
  <c r="N33"/>
  <c r="L33"/>
  <c r="N32"/>
  <c r="L32"/>
  <c r="N31"/>
  <c r="L31"/>
  <c r="N30"/>
  <c r="L30"/>
  <c r="N29"/>
  <c r="L29"/>
  <c r="N28"/>
  <c r="L28"/>
  <c r="N27"/>
  <c r="L27"/>
  <c r="L15"/>
  <c r="E37"/>
  <c r="H36"/>
  <c r="G29"/>
  <c r="G30"/>
  <c r="G31"/>
  <c r="G32"/>
  <c r="G33"/>
  <c r="G34"/>
  <c r="G35"/>
  <c r="G27"/>
  <c r="G28"/>
  <c r="E28"/>
  <c r="E29"/>
  <c r="E30"/>
  <c r="E31"/>
  <c r="E32"/>
  <c r="E33"/>
  <c r="E34"/>
  <c r="E35"/>
  <c r="E27"/>
  <c r="E15"/>
  <c r="D15"/>
  <c r="D16" s="1"/>
  <c r="S16" l="1"/>
  <c r="U16"/>
  <c r="R17"/>
  <c r="E16"/>
  <c r="G16"/>
  <c r="D17"/>
  <c r="G15"/>
  <c r="K16"/>
  <c r="N15"/>
  <c r="E41"/>
  <c r="S17" l="1"/>
  <c r="U17"/>
  <c r="R18"/>
  <c r="E17"/>
  <c r="G17"/>
  <c r="D18"/>
  <c r="G18" s="1"/>
  <c r="N16"/>
  <c r="K17"/>
  <c r="L16"/>
  <c r="U18" l="1"/>
  <c r="R19"/>
  <c r="S18"/>
  <c r="D19"/>
  <c r="G19" s="1"/>
  <c r="E18"/>
  <c r="K18"/>
  <c r="L17"/>
  <c r="N17"/>
  <c r="R20" l="1"/>
  <c r="S19"/>
  <c r="U19"/>
  <c r="D20"/>
  <c r="G20" s="1"/>
  <c r="E19"/>
  <c r="L18"/>
  <c r="N18"/>
  <c r="K19"/>
  <c r="S20" l="1"/>
  <c r="U20"/>
  <c r="R21"/>
  <c r="D21"/>
  <c r="G21" s="1"/>
  <c r="E20"/>
  <c r="L19"/>
  <c r="N19"/>
  <c r="K20"/>
  <c r="S21" l="1"/>
  <c r="U21"/>
  <c r="R22"/>
  <c r="D22"/>
  <c r="G22" s="1"/>
  <c r="E21"/>
  <c r="N20"/>
  <c r="K21"/>
  <c r="L20"/>
  <c r="U22" l="1"/>
  <c r="R23"/>
  <c r="S22"/>
  <c r="D23"/>
  <c r="G23" s="1"/>
  <c r="E22"/>
  <c r="K22"/>
  <c r="L21"/>
  <c r="N21"/>
  <c r="R24" l="1"/>
  <c r="S23"/>
  <c r="U23"/>
  <c r="D24"/>
  <c r="G24" s="1"/>
  <c r="E23"/>
  <c r="L22"/>
  <c r="N22"/>
  <c r="K23"/>
  <c r="S24" l="1"/>
  <c r="U24"/>
  <c r="R25"/>
  <c r="D25"/>
  <c r="G25" s="1"/>
  <c r="E24"/>
  <c r="L23"/>
  <c r="N23"/>
  <c r="K24"/>
  <c r="S25" l="1"/>
  <c r="U25"/>
  <c r="R26"/>
  <c r="D26"/>
  <c r="E26" s="1"/>
  <c r="E25"/>
  <c r="N24"/>
  <c r="K25"/>
  <c r="L24"/>
  <c r="U26" l="1"/>
  <c r="U36" s="1"/>
  <c r="S26"/>
  <c r="G26"/>
  <c r="G36" s="1"/>
  <c r="F41" s="1"/>
  <c r="K26"/>
  <c r="L25"/>
  <c r="N25"/>
  <c r="L26" l="1"/>
  <c r="N26"/>
  <c r="N36" s="1"/>
  <c r="M41" s="1"/>
</calcChain>
</file>

<file path=xl/sharedStrings.xml><?xml version="1.0" encoding="utf-8"?>
<sst xmlns="http://schemas.openxmlformats.org/spreadsheetml/2006/main" count="190" uniqueCount="95">
  <si>
    <t>L/h</t>
  </si>
  <si>
    <t>N°</t>
  </si>
  <si>
    <t xml:space="preserve">Totale </t>
  </si>
  <si>
    <t>portata</t>
  </si>
  <si>
    <t>portata L/h</t>
  </si>
  <si>
    <t>colonna</t>
  </si>
  <si>
    <t>piano</t>
  </si>
  <si>
    <t>diametro</t>
  </si>
  <si>
    <t>∆p kPa</t>
  </si>
  <si>
    <t>al piano</t>
  </si>
  <si>
    <t>TABELLE REGOLAZIONE VALVOLE</t>
  </si>
  <si>
    <t>STABILIZZATORE DI PORTATA DI CENTRALE</t>
  </si>
  <si>
    <t>DN</t>
  </si>
  <si>
    <t>commerc.</t>
  </si>
  <si>
    <t>DN comm.</t>
  </si>
  <si>
    <t>n° giri</t>
  </si>
  <si>
    <t>progress.</t>
  </si>
  <si>
    <t>da rilievo</t>
  </si>
  <si>
    <t>DN commerciale</t>
  </si>
  <si>
    <t>Cod.valv</t>
  </si>
  <si>
    <t>giri</t>
  </si>
  <si>
    <t>VALVOLE DN65-DN80  (2"1/2 -3")</t>
  </si>
  <si>
    <t>in</t>
  </si>
  <si>
    <t>30..600  kPa</t>
  </si>
  <si>
    <t>30..600 kpa</t>
  </si>
  <si>
    <t>35..600 kPa</t>
  </si>
  <si>
    <t>30..600 kPa</t>
  </si>
  <si>
    <t>apertura N°</t>
  </si>
  <si>
    <t>SH.3</t>
  </si>
  <si>
    <t xml:space="preserve">SH.3.1 </t>
  </si>
  <si>
    <t>SH.2</t>
  </si>
  <si>
    <t>SH. 4.1</t>
  </si>
  <si>
    <t>SH. 4.2</t>
  </si>
  <si>
    <t>SH. 4.3</t>
  </si>
  <si>
    <t>SH. 5.1</t>
  </si>
  <si>
    <t>SH. 5.2</t>
  </si>
  <si>
    <t>3.1</t>
  </si>
  <si>
    <t>CODICE</t>
  </si>
  <si>
    <t>VALVOLA</t>
  </si>
  <si>
    <t>PORATA L/H</t>
  </si>
  <si>
    <t>DN65 (2"1/2</t>
  </si>
  <si>
    <t>SH 3.0-65</t>
  </si>
  <si>
    <t>30-600 kPa</t>
  </si>
  <si>
    <t>5310- 15000</t>
  </si>
  <si>
    <t>SH 3.1-65</t>
  </si>
  <si>
    <t>9240- 25700</t>
  </si>
  <si>
    <t>SH 3.2-65</t>
  </si>
  <si>
    <t>35-600 kPa</t>
  </si>
  <si>
    <t>12800- 35600</t>
  </si>
  <si>
    <t>DN 80 (3")</t>
  </si>
  <si>
    <t>SH 3.0-80</t>
  </si>
  <si>
    <t>SH 3.1-80</t>
  </si>
  <si>
    <t>SH 3.2-80</t>
  </si>
  <si>
    <t>SH 4.1-80</t>
  </si>
  <si>
    <t>12600- 33800</t>
  </si>
  <si>
    <t>SH 4.2-80</t>
  </si>
  <si>
    <t>17000- 51000</t>
  </si>
  <si>
    <t>SH 4..3-80</t>
  </si>
  <si>
    <t>50-600 kPa</t>
  </si>
  <si>
    <t>13300- 72700</t>
  </si>
  <si>
    <t>DN 100 (4")</t>
  </si>
  <si>
    <t>SH 4.1-100</t>
  </si>
  <si>
    <t>SH 4.2-100</t>
  </si>
  <si>
    <t>SH 4.3-100</t>
  </si>
  <si>
    <t>DN 125 (5")</t>
  </si>
  <si>
    <t>SH 5.1-125</t>
  </si>
  <si>
    <t>23300- 83800</t>
  </si>
  <si>
    <t>SH 5.2-125</t>
  </si>
  <si>
    <t>25600- 106000</t>
  </si>
  <si>
    <t>DN 150 (6")</t>
  </si>
  <si>
    <t>SH 5.1-150</t>
  </si>
  <si>
    <t>SH 5.2-150</t>
  </si>
  <si>
    <t>DN 200 (8")</t>
  </si>
  <si>
    <t>SH 6.2-200</t>
  </si>
  <si>
    <t>33100- 277000</t>
  </si>
  <si>
    <t>DN 250 (10")</t>
  </si>
  <si>
    <t>SH 6.2-250</t>
  </si>
  <si>
    <t>VALVOLE DN125-DN150  (5"-6")</t>
  </si>
  <si>
    <t>RANGE ∆p</t>
  </si>
  <si>
    <t>Pag.  2"1/2…..6"</t>
  </si>
  <si>
    <t>V= m/s</t>
  </si>
  <si>
    <t>denominazione</t>
  </si>
  <si>
    <t>diramaz. riscald./raffresc.</t>
  </si>
  <si>
    <t>colonne  riscald./raffresc.</t>
  </si>
  <si>
    <t>sanitario colonne</t>
  </si>
  <si>
    <t>sanitario diramazioni</t>
  </si>
  <si>
    <t>altezza ai piani  m</t>
  </si>
  <si>
    <t>VALVOLE DN65-DN8100 (3" - 4")</t>
  </si>
  <si>
    <t>SH.5.1</t>
  </si>
  <si>
    <t>progres.</t>
  </si>
  <si>
    <t>24.3</t>
  </si>
  <si>
    <t>EDIFICIO MULTIPIANO</t>
  </si>
  <si>
    <t>BIALNCIAMENTO COLONNE  C.T.</t>
  </si>
  <si>
    <t xml:space="preserve">utilizzo valvole di bilanciamento </t>
  </si>
  <si>
    <t>dinamico idipendenti dalla pressione differenziale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</si>
</sst>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9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sz val="20"/>
      <name val="Arial Narrow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20"/>
      <name val="Arial Narrow"/>
      <family val="2"/>
    </font>
    <font>
      <sz val="16"/>
      <color theme="1"/>
      <name val="Arial Narrow"/>
      <family val="2"/>
    </font>
    <font>
      <sz val="16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26"/>
      <color theme="1"/>
      <name val="Arial Black"/>
      <family val="2"/>
    </font>
    <font>
      <sz val="28"/>
      <color rgb="FF0070C0"/>
      <name val="Arial Black"/>
      <family val="2"/>
    </font>
    <font>
      <b/>
      <i/>
      <sz val="26"/>
      <color theme="1"/>
      <name val="Arial"/>
      <family val="2"/>
    </font>
    <font>
      <sz val="2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 applyAlignment="1" applyProtection="1"/>
    <xf numFmtId="0" fontId="1" fillId="0" borderId="0" xfId="0" applyFont="1" applyFill="1" applyBorder="1" applyAlignment="1"/>
    <xf numFmtId="0" fontId="3" fillId="0" borderId="0" xfId="0" applyFont="1" applyFill="1" applyBorder="1" applyAlignment="1" applyProtection="1"/>
    <xf numFmtId="0" fontId="6" fillId="0" borderId="0" xfId="0" applyFont="1" applyFill="1" applyBorder="1"/>
    <xf numFmtId="0" fontId="3" fillId="0" borderId="0" xfId="0" applyFont="1" applyFill="1" applyBorder="1"/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0" fillId="0" borderId="0" xfId="0" applyFont="1" applyBorder="1" applyAlignment="1"/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hidden="1"/>
    </xf>
    <xf numFmtId="0" fontId="0" fillId="0" borderId="0" xfId="0" applyFill="1"/>
    <xf numFmtId="0" fontId="5" fillId="0" borderId="0" xfId="0" applyFont="1" applyFill="1" applyBorder="1" applyAlignment="1" applyProtection="1">
      <alignment horizontal="center" vertical="center"/>
      <protection hidden="1"/>
    </xf>
    <xf numFmtId="165" fontId="9" fillId="0" borderId="0" xfId="1" applyNumberFormat="1" applyFont="1" applyBorder="1" applyAlignment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/>
    <xf numFmtId="0" fontId="8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1" fillId="0" borderId="0" xfId="0" applyFont="1" applyBorder="1" applyAlignment="1" applyProtection="1">
      <alignment vertical="center"/>
      <protection hidden="1"/>
    </xf>
    <xf numFmtId="2" fontId="3" fillId="0" borderId="0" xfId="0" applyNumberFormat="1" applyFont="1" applyFill="1" applyBorder="1" applyAlignment="1" applyProtection="1">
      <alignment horizontal="center" vertical="center"/>
      <protection locked="0" hidden="1"/>
    </xf>
    <xf numFmtId="0" fontId="3" fillId="0" borderId="0" xfId="0" applyFont="1" applyFill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12" fillId="0" borderId="5" xfId="0" applyFont="1" applyBorder="1"/>
    <xf numFmtId="0" fontId="5" fillId="0" borderId="6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/>
      <protection locked="0" hidden="1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/>
      <protection locked="0" hidden="1"/>
    </xf>
    <xf numFmtId="2" fontId="4" fillId="0" borderId="4" xfId="0" applyNumberFormat="1" applyFont="1" applyFill="1" applyBorder="1" applyAlignment="1" applyProtection="1">
      <alignment vertical="center"/>
      <protection hidden="1"/>
    </xf>
    <xf numFmtId="2" fontId="4" fillId="0" borderId="1" xfId="0" applyNumberFormat="1" applyFont="1" applyFill="1" applyBorder="1" applyAlignment="1" applyProtection="1">
      <alignment vertical="center"/>
      <protection hidden="1"/>
    </xf>
    <xf numFmtId="2" fontId="4" fillId="0" borderId="2" xfId="0" applyNumberFormat="1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9" fillId="0" borderId="0" xfId="1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9" fillId="0" borderId="0" xfId="0" applyFont="1" applyFill="1" applyBorder="1" applyAlignment="1">
      <alignment horizontal="center" vertical="center"/>
    </xf>
    <xf numFmtId="164" fontId="0" fillId="0" borderId="0" xfId="0" applyNumberFormat="1" applyBorder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/>
    </xf>
    <xf numFmtId="1" fontId="3" fillId="0" borderId="21" xfId="0" applyNumberFormat="1" applyFont="1" applyFill="1" applyBorder="1" applyAlignment="1">
      <alignment horizontal="center" vertical="center"/>
    </xf>
    <xf numFmtId="1" fontId="3" fillId="0" borderId="22" xfId="0" applyNumberFormat="1" applyFont="1" applyFill="1" applyBorder="1" applyAlignment="1">
      <alignment horizontal="center" vertical="center"/>
    </xf>
    <xf numFmtId="1" fontId="3" fillId="0" borderId="23" xfId="0" applyNumberFormat="1" applyFont="1" applyFill="1" applyBorder="1" applyAlignment="1">
      <alignment horizontal="center" vertical="center"/>
    </xf>
    <xf numFmtId="1" fontId="3" fillId="0" borderId="22" xfId="0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/>
    </xf>
    <xf numFmtId="164" fontId="3" fillId="0" borderId="23" xfId="0" applyNumberFormat="1" applyFont="1" applyFill="1" applyBorder="1" applyAlignment="1">
      <alignment horizontal="center" vertical="center"/>
    </xf>
    <xf numFmtId="0" fontId="14" fillId="0" borderId="16" xfId="0" applyFont="1" applyBorder="1" applyAlignment="1"/>
    <xf numFmtId="0" fontId="14" fillId="0" borderId="18" xfId="0" applyFont="1" applyBorder="1" applyAlignment="1"/>
    <xf numFmtId="0" fontId="13" fillId="0" borderId="0" xfId="0" applyFont="1"/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4" fontId="3" fillId="0" borderId="19" xfId="0" applyNumberFormat="1" applyFont="1" applyFill="1" applyBorder="1" applyAlignment="1">
      <alignment horizontal="center" vertical="center"/>
    </xf>
    <xf numFmtId="164" fontId="3" fillId="0" borderId="20" xfId="0" applyNumberFormat="1" applyFont="1" applyFill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164" fontId="3" fillId="0" borderId="19" xfId="0" applyNumberFormat="1" applyFont="1" applyFill="1" applyBorder="1" applyAlignment="1">
      <alignment horizontal="center"/>
    </xf>
    <xf numFmtId="164" fontId="3" fillId="0" borderId="20" xfId="0" applyNumberFormat="1" applyFont="1" applyFill="1" applyBorder="1" applyAlignment="1">
      <alignment horizontal="center"/>
    </xf>
    <xf numFmtId="164" fontId="3" fillId="0" borderId="21" xfId="0" applyNumberFormat="1" applyFont="1" applyFill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2" fontId="3" fillId="0" borderId="0" xfId="0" applyNumberFormat="1" applyFont="1" applyFill="1" applyBorder="1" applyAlignment="1" applyProtection="1">
      <alignment horizontal="center" vertical="center"/>
      <protection hidden="1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3" xfId="0" applyFont="1" applyFill="1" applyBorder="1" applyAlignment="1" applyProtection="1">
      <protection hidden="1"/>
    </xf>
    <xf numFmtId="0" fontId="1" fillId="0" borderId="3" xfId="0" applyFont="1" applyFill="1" applyBorder="1" applyAlignment="1" applyProtection="1">
      <alignment vertical="center"/>
      <protection hidden="1"/>
    </xf>
    <xf numFmtId="0" fontId="1" fillId="0" borderId="3" xfId="0" applyFont="1" applyFill="1" applyBorder="1"/>
    <xf numFmtId="0" fontId="1" fillId="0" borderId="24" xfId="0" applyFont="1" applyFill="1" applyBorder="1" applyAlignment="1" applyProtection="1">
      <alignment vertical="center"/>
      <protection hidden="1"/>
    </xf>
    <xf numFmtId="0" fontId="1" fillId="0" borderId="15" xfId="0" applyFont="1" applyFill="1" applyBorder="1" applyAlignment="1" applyProtection="1">
      <alignment vertical="center"/>
      <protection hidden="1"/>
    </xf>
    <xf numFmtId="2" fontId="3" fillId="0" borderId="7" xfId="0" applyNumberFormat="1" applyFont="1" applyFill="1" applyBorder="1" applyAlignment="1" applyProtection="1">
      <alignment horizontal="center" vertical="center"/>
      <protection hidden="1"/>
    </xf>
    <xf numFmtId="2" fontId="3" fillId="3" borderId="7" xfId="0" applyNumberFormat="1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/>
      <protection locked="0" hidden="1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center" vertical="center"/>
      <protection locked="0" hidden="1"/>
    </xf>
    <xf numFmtId="2" fontId="1" fillId="2" borderId="6" xfId="0" applyNumberFormat="1" applyFont="1" applyFill="1" applyBorder="1" applyAlignment="1" applyProtection="1">
      <alignment horizontal="center" vertical="center"/>
      <protection locked="0" hidden="1"/>
    </xf>
    <xf numFmtId="2" fontId="3" fillId="2" borderId="6" xfId="0" applyNumberFormat="1" applyFont="1" applyFill="1" applyBorder="1" applyAlignment="1" applyProtection="1">
      <alignment horizontal="center" vertical="center"/>
      <protection locked="0" hidden="1"/>
    </xf>
    <xf numFmtId="2" fontId="0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Protection="1">
      <protection locked="0"/>
    </xf>
    <xf numFmtId="2" fontId="3" fillId="3" borderId="6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/>
    <xf numFmtId="0" fontId="1" fillId="0" borderId="2" xfId="0" applyFont="1" applyFill="1" applyBorder="1" applyAlignment="1"/>
    <xf numFmtId="0" fontId="1" fillId="0" borderId="11" xfId="0" applyFont="1" applyBorder="1" applyAlignment="1" applyProtection="1">
      <alignment vertical="center"/>
      <protection hidden="1"/>
    </xf>
    <xf numFmtId="0" fontId="1" fillId="0" borderId="12" xfId="0" applyFont="1" applyBorder="1" applyAlignment="1" applyProtection="1">
      <alignment vertical="center"/>
      <protection hidden="1"/>
    </xf>
    <xf numFmtId="2" fontId="3" fillId="3" borderId="10" xfId="0" applyNumberFormat="1" applyFont="1" applyFill="1" applyBorder="1" applyAlignment="1" applyProtection="1">
      <alignment horizontal="center" vertical="center"/>
      <protection hidden="1"/>
    </xf>
    <xf numFmtId="2" fontId="4" fillId="2" borderId="7" xfId="0" applyNumberFormat="1" applyFont="1" applyFill="1" applyBorder="1" applyAlignment="1" applyProtection="1">
      <alignment horizontal="center" vertical="center"/>
      <protection locked="0" hidden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vertical="center"/>
      <protection locked="0" hidden="1"/>
    </xf>
    <xf numFmtId="0" fontId="5" fillId="2" borderId="6" xfId="0" applyFont="1" applyFill="1" applyBorder="1" applyAlignment="1" applyProtection="1">
      <alignment vertical="center"/>
      <protection locked="0" hidden="1"/>
    </xf>
    <xf numFmtId="1" fontId="3" fillId="3" borderId="7" xfId="0" applyNumberFormat="1" applyFont="1" applyFill="1" applyBorder="1" applyAlignment="1" applyProtection="1">
      <alignment horizontal="center" vertical="center"/>
      <protection hidden="1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1" fontId="4" fillId="3" borderId="7" xfId="0" applyNumberFormat="1" applyFont="1" applyFill="1" applyBorder="1" applyAlignment="1" applyProtection="1">
      <alignment horizontal="center" vertical="center"/>
      <protection hidden="1"/>
    </xf>
    <xf numFmtId="2" fontId="3" fillId="3" borderId="5" xfId="0" applyNumberFormat="1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locked="0" hidden="1"/>
    </xf>
    <xf numFmtId="0" fontId="1" fillId="2" borderId="7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3" fillId="3" borderId="0" xfId="0" applyFont="1" applyFill="1" applyAlignment="1" applyProtection="1">
      <alignment horizontal="center" vertical="center"/>
      <protection locked="0" hidden="1"/>
    </xf>
    <xf numFmtId="0" fontId="3" fillId="3" borderId="15" xfId="0" applyFont="1" applyFill="1" applyBorder="1" applyAlignment="1" applyProtection="1">
      <alignment horizontal="center" vertical="center"/>
      <protection locked="0" hidden="1"/>
    </xf>
    <xf numFmtId="2" fontId="3" fillId="3" borderId="6" xfId="0" applyNumberFormat="1" applyFont="1" applyFill="1" applyBorder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15" xfId="0" applyFont="1" applyFill="1" applyBorder="1" applyAlignment="1" applyProtection="1">
      <alignment horizontal="center" vertical="center"/>
      <protection hidden="1"/>
    </xf>
    <xf numFmtId="1" fontId="3" fillId="3" borderId="11" xfId="0" applyNumberFormat="1" applyFont="1" applyFill="1" applyBorder="1" applyAlignment="1" applyProtection="1">
      <alignment vertical="center"/>
      <protection hidden="1"/>
    </xf>
    <xf numFmtId="1" fontId="3" fillId="3" borderId="13" xfId="0" applyNumberFormat="1" applyFont="1" applyFill="1" applyBorder="1" applyAlignment="1" applyProtection="1">
      <alignment vertical="center"/>
      <protection hidden="1"/>
    </xf>
    <xf numFmtId="164" fontId="4" fillId="3" borderId="7" xfId="0" applyNumberFormat="1" applyFont="1" applyFill="1" applyBorder="1" applyAlignment="1" applyProtection="1">
      <alignment horizontal="center" vertical="center"/>
      <protection hidden="1"/>
    </xf>
    <xf numFmtId="164" fontId="4" fillId="3" borderId="10" xfId="0" applyNumberFormat="1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locked="0" hidden="1"/>
    </xf>
    <xf numFmtId="2" fontId="11" fillId="0" borderId="0" xfId="0" applyNumberFormat="1" applyFont="1" applyFill="1" applyBorder="1" applyAlignment="1" applyProtection="1">
      <alignment horizontal="center" vertical="center"/>
      <protection hidden="1"/>
    </xf>
    <xf numFmtId="2" fontId="3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7" fillId="0" borderId="0" xfId="0" applyFont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2" fontId="3" fillId="3" borderId="11" xfId="0" applyNumberFormat="1" applyFont="1" applyFill="1" applyBorder="1" applyAlignment="1" applyProtection="1">
      <alignment horizontal="center" vertical="center"/>
      <protection hidden="1"/>
    </xf>
    <xf numFmtId="2" fontId="3" fillId="3" borderId="13" xfId="0" applyNumberFormat="1" applyFont="1" applyFill="1" applyBorder="1" applyAlignment="1" applyProtection="1">
      <alignment horizontal="center" vertical="center"/>
      <protection hidden="1"/>
    </xf>
    <xf numFmtId="2" fontId="4" fillId="3" borderId="24" xfId="0" applyNumberFormat="1" applyFont="1" applyFill="1" applyBorder="1" applyAlignment="1" applyProtection="1">
      <alignment horizontal="center" vertical="center"/>
      <protection hidden="1"/>
    </xf>
    <xf numFmtId="2" fontId="4" fillId="3" borderId="25" xfId="0" applyNumberFormat="1" applyFont="1" applyFill="1" applyBorder="1" applyAlignment="1" applyProtection="1">
      <alignment horizontal="center" vertical="center"/>
      <protection hidden="1"/>
    </xf>
    <xf numFmtId="2" fontId="4" fillId="0" borderId="11" xfId="0" applyNumberFormat="1" applyFont="1" applyFill="1" applyBorder="1" applyAlignment="1" applyProtection="1">
      <alignment horizontal="center" vertical="center"/>
      <protection hidden="1"/>
    </xf>
    <xf numFmtId="2" fontId="4" fillId="0" borderId="12" xfId="0" applyNumberFormat="1" applyFont="1" applyFill="1" applyBorder="1" applyAlignment="1" applyProtection="1">
      <alignment horizontal="center" vertical="center"/>
      <protection hidden="1"/>
    </xf>
    <xf numFmtId="2" fontId="4" fillId="0" borderId="13" xfId="0" applyNumberFormat="1" applyFont="1" applyFill="1" applyBorder="1" applyAlignment="1" applyProtection="1">
      <alignment horizontal="center" vertical="center"/>
      <protection hidden="1"/>
    </xf>
    <xf numFmtId="1" fontId="3" fillId="3" borderId="11" xfId="0" applyNumberFormat="1" applyFont="1" applyFill="1" applyBorder="1" applyAlignment="1" applyProtection="1">
      <alignment horizontal="center" vertical="center"/>
      <protection locked="0" hidden="1"/>
    </xf>
    <xf numFmtId="1" fontId="3" fillId="3" borderId="13" xfId="0" applyNumberFormat="1" applyFont="1" applyFill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>
      <alignment horizontal="center"/>
    </xf>
    <xf numFmtId="0" fontId="0" fillId="4" borderId="0" xfId="0" applyFill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82550</xdr:colOff>
      <xdr:row>0</xdr:row>
      <xdr:rowOff>243822</xdr:rowOff>
    </xdr:from>
    <xdr:to>
      <xdr:col>22</xdr:col>
      <xdr:colOff>553946</xdr:colOff>
      <xdr:row>2</xdr:row>
      <xdr:rowOff>380999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18150" y="243822"/>
          <a:ext cx="3576547" cy="10134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6</xdr:col>
      <xdr:colOff>571500</xdr:colOff>
      <xdr:row>18</xdr:row>
      <xdr:rowOff>301625</xdr:rowOff>
    </xdr:from>
    <xdr:to>
      <xdr:col>6</xdr:col>
      <xdr:colOff>619125</xdr:colOff>
      <xdr:row>18</xdr:row>
      <xdr:rowOff>347344</xdr:rowOff>
    </xdr:to>
    <xdr:sp macro="" textlink="">
      <xdr:nvSpPr>
        <xdr:cNvPr id="4" name="CasellaDiTesto 3"/>
        <xdr:cNvSpPr txBox="1"/>
      </xdr:nvSpPr>
      <xdr:spPr>
        <a:xfrm>
          <a:off x="3486150" y="3635375"/>
          <a:ext cx="0" cy="76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7</xdr:col>
      <xdr:colOff>762001</xdr:colOff>
      <xdr:row>8</xdr:row>
      <xdr:rowOff>197304</xdr:rowOff>
    </xdr:from>
    <xdr:to>
      <xdr:col>12</xdr:col>
      <xdr:colOff>63500</xdr:colOff>
      <xdr:row>9</xdr:row>
      <xdr:rowOff>349250</xdr:rowOff>
    </xdr:to>
    <xdr:sp macro="" textlink="">
      <xdr:nvSpPr>
        <xdr:cNvPr id="10" name="CasellaDiTesto 9"/>
        <xdr:cNvSpPr txBox="1"/>
      </xdr:nvSpPr>
      <xdr:spPr>
        <a:xfrm>
          <a:off x="6991351" y="3950154"/>
          <a:ext cx="4540249" cy="5900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2000" b="1">
              <a:latin typeface="Arial Narrow" pitchFamily="34" charset="0"/>
            </a:rPr>
            <a:t>              Art.6541DIN                  Art.6536</a:t>
          </a:r>
        </a:p>
        <a:p>
          <a:r>
            <a:rPr lang="it-IT" sz="2000" b="1">
              <a:latin typeface="Arial Narrow" pitchFamily="34" charset="0"/>
            </a:rPr>
            <a:t>           </a:t>
          </a:r>
        </a:p>
      </xdr:txBody>
    </xdr:sp>
    <xdr:clientData/>
  </xdr:twoCellAnchor>
  <xdr:twoCellAnchor>
    <xdr:from>
      <xdr:col>9</xdr:col>
      <xdr:colOff>319314</xdr:colOff>
      <xdr:row>50</xdr:row>
      <xdr:rowOff>370568</xdr:rowOff>
    </xdr:from>
    <xdr:to>
      <xdr:col>11</xdr:col>
      <xdr:colOff>87539</xdr:colOff>
      <xdr:row>52</xdr:row>
      <xdr:rowOff>298449</xdr:rowOff>
    </xdr:to>
    <xdr:sp macro="" textlink="">
      <xdr:nvSpPr>
        <xdr:cNvPr id="14" name="Freccia in giù 13"/>
        <xdr:cNvSpPr/>
      </xdr:nvSpPr>
      <xdr:spPr>
        <a:xfrm>
          <a:off x="7701189" y="22627318"/>
          <a:ext cx="2022475" cy="78513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9</xdr:col>
      <xdr:colOff>951594</xdr:colOff>
      <xdr:row>51</xdr:row>
      <xdr:rowOff>82550</xdr:rowOff>
    </xdr:from>
    <xdr:to>
      <xdr:col>10</xdr:col>
      <xdr:colOff>568325</xdr:colOff>
      <xdr:row>52</xdr:row>
      <xdr:rowOff>114300</xdr:rowOff>
    </xdr:to>
    <xdr:sp macro="" textlink="">
      <xdr:nvSpPr>
        <xdr:cNvPr id="15" name="CasellaDiTesto 14"/>
        <xdr:cNvSpPr txBox="1"/>
      </xdr:nvSpPr>
      <xdr:spPr>
        <a:xfrm>
          <a:off x="8333469" y="22767925"/>
          <a:ext cx="775606" cy="460375"/>
        </a:xfrm>
        <a:prstGeom prst="rect">
          <a:avLst/>
        </a:prstGeom>
        <a:solidFill>
          <a:srgbClr val="0070C0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200" baseline="0">
              <a:solidFill>
                <a:schemeClr val="bg1"/>
              </a:solidFill>
              <a:latin typeface="Arial Black" pitchFamily="34" charset="0"/>
            </a:rPr>
            <a:t>  pag.2</a:t>
          </a:r>
        </a:p>
      </xdr:txBody>
    </xdr:sp>
    <xdr:clientData/>
  </xdr:twoCellAnchor>
  <xdr:twoCellAnchor editAs="oneCell">
    <xdr:from>
      <xdr:col>11</xdr:col>
      <xdr:colOff>539750</xdr:colOff>
      <xdr:row>5</xdr:row>
      <xdr:rowOff>327025</xdr:rowOff>
    </xdr:from>
    <xdr:to>
      <xdr:col>13</xdr:col>
      <xdr:colOff>347161</xdr:colOff>
      <xdr:row>10</xdr:row>
      <xdr:rowOff>177800</xdr:rowOff>
    </xdr:to>
    <xdr:pic>
      <xdr:nvPicPr>
        <xdr:cNvPr id="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17250" y="2765425"/>
          <a:ext cx="1864810" cy="2041525"/>
        </a:xfrm>
        <a:prstGeom prst="rect">
          <a:avLst/>
        </a:prstGeom>
        <a:noFill/>
      </xdr:spPr>
    </xdr:pic>
    <xdr:clientData/>
  </xdr:twoCellAnchor>
  <xdr:twoCellAnchor>
    <xdr:from>
      <xdr:col>8</xdr:col>
      <xdr:colOff>158750</xdr:colOff>
      <xdr:row>50</xdr:row>
      <xdr:rowOff>349250</xdr:rowOff>
    </xdr:from>
    <xdr:to>
      <xdr:col>9</xdr:col>
      <xdr:colOff>476250</xdr:colOff>
      <xdr:row>51</xdr:row>
      <xdr:rowOff>206375</xdr:rowOff>
    </xdr:to>
    <xdr:sp macro="" textlink="">
      <xdr:nvSpPr>
        <xdr:cNvPr id="34" name="Rettangolo 33"/>
        <xdr:cNvSpPr/>
      </xdr:nvSpPr>
      <xdr:spPr>
        <a:xfrm>
          <a:off x="11033125" y="21478875"/>
          <a:ext cx="1111250" cy="2857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6</xdr:col>
      <xdr:colOff>155575</xdr:colOff>
      <xdr:row>5</xdr:row>
      <xdr:rowOff>184150</xdr:rowOff>
    </xdr:from>
    <xdr:to>
      <xdr:col>8</xdr:col>
      <xdr:colOff>293560</xdr:colOff>
      <xdr:row>10</xdr:row>
      <xdr:rowOff>98425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89575" y="2622550"/>
          <a:ext cx="2081085" cy="210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536577</xdr:colOff>
      <xdr:row>53</xdr:row>
      <xdr:rowOff>269875</xdr:rowOff>
    </xdr:from>
    <xdr:to>
      <xdr:col>3</xdr:col>
      <xdr:colOff>113902</xdr:colOff>
      <xdr:row>56</xdr:row>
      <xdr:rowOff>355598</xdr:rowOff>
    </xdr:to>
    <xdr:pic>
      <xdr:nvPicPr>
        <xdr:cNvPr id="17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23952" y="23812500"/>
          <a:ext cx="1291825" cy="13715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631826</xdr:colOff>
      <xdr:row>53</xdr:row>
      <xdr:rowOff>351992</xdr:rowOff>
    </xdr:from>
    <xdr:to>
      <xdr:col>7</xdr:col>
      <xdr:colOff>254000</xdr:colOff>
      <xdr:row>57</xdr:row>
      <xdr:rowOff>31747</xdr:rowOff>
    </xdr:to>
    <xdr:pic>
      <xdr:nvPicPr>
        <xdr:cNvPr id="18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870451" y="23894617"/>
          <a:ext cx="1257299" cy="13942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603251</xdr:colOff>
      <xdr:row>53</xdr:row>
      <xdr:rowOff>325647</xdr:rowOff>
    </xdr:from>
    <xdr:to>
      <xdr:col>10</xdr:col>
      <xdr:colOff>904875</xdr:colOff>
      <xdr:row>57</xdr:row>
      <xdr:rowOff>53974</xdr:rowOff>
    </xdr:to>
    <xdr:pic>
      <xdr:nvPicPr>
        <xdr:cNvPr id="19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985126" y="23868272"/>
          <a:ext cx="1460499" cy="14428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15875</xdr:colOff>
      <xdr:row>118</xdr:row>
      <xdr:rowOff>412750</xdr:rowOff>
    </xdr:from>
    <xdr:to>
      <xdr:col>1</xdr:col>
      <xdr:colOff>1031875</xdr:colOff>
      <xdr:row>119</xdr:row>
      <xdr:rowOff>349250</xdr:rowOff>
    </xdr:to>
    <xdr:sp macro="" textlink="">
      <xdr:nvSpPr>
        <xdr:cNvPr id="20" name="Freccia in giù 19"/>
        <xdr:cNvSpPr/>
      </xdr:nvSpPr>
      <xdr:spPr>
        <a:xfrm>
          <a:off x="15875" y="44561125"/>
          <a:ext cx="2047875" cy="3651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6</xdr:col>
      <xdr:colOff>571500</xdr:colOff>
      <xdr:row>23</xdr:row>
      <xdr:rowOff>301625</xdr:rowOff>
    </xdr:from>
    <xdr:to>
      <xdr:col>6</xdr:col>
      <xdr:colOff>619125</xdr:colOff>
      <xdr:row>23</xdr:row>
      <xdr:rowOff>347344</xdr:rowOff>
    </xdr:to>
    <xdr:sp macro="" textlink="">
      <xdr:nvSpPr>
        <xdr:cNvPr id="21" name="CasellaDiTesto 20"/>
        <xdr:cNvSpPr txBox="1"/>
      </xdr:nvSpPr>
      <xdr:spPr>
        <a:xfrm>
          <a:off x="7683500" y="8270875"/>
          <a:ext cx="47625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13</xdr:col>
      <xdr:colOff>571500</xdr:colOff>
      <xdr:row>18</xdr:row>
      <xdr:rowOff>301625</xdr:rowOff>
    </xdr:from>
    <xdr:to>
      <xdr:col>13</xdr:col>
      <xdr:colOff>619125</xdr:colOff>
      <xdr:row>18</xdr:row>
      <xdr:rowOff>347344</xdr:rowOff>
    </xdr:to>
    <xdr:sp macro="" textlink="">
      <xdr:nvSpPr>
        <xdr:cNvPr id="22" name="CasellaDiTesto 21"/>
        <xdr:cNvSpPr txBox="1"/>
      </xdr:nvSpPr>
      <xdr:spPr>
        <a:xfrm>
          <a:off x="5715000" y="8270875"/>
          <a:ext cx="47625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13</xdr:col>
      <xdr:colOff>571500</xdr:colOff>
      <xdr:row>23</xdr:row>
      <xdr:rowOff>301625</xdr:rowOff>
    </xdr:from>
    <xdr:to>
      <xdr:col>13</xdr:col>
      <xdr:colOff>619125</xdr:colOff>
      <xdr:row>23</xdr:row>
      <xdr:rowOff>347344</xdr:rowOff>
    </xdr:to>
    <xdr:sp macro="" textlink="">
      <xdr:nvSpPr>
        <xdr:cNvPr id="23" name="CasellaDiTesto 22"/>
        <xdr:cNvSpPr txBox="1"/>
      </xdr:nvSpPr>
      <xdr:spPr>
        <a:xfrm>
          <a:off x="5715000" y="10414000"/>
          <a:ext cx="47625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20</xdr:col>
      <xdr:colOff>571500</xdr:colOff>
      <xdr:row>18</xdr:row>
      <xdr:rowOff>301625</xdr:rowOff>
    </xdr:from>
    <xdr:to>
      <xdr:col>20</xdr:col>
      <xdr:colOff>619125</xdr:colOff>
      <xdr:row>18</xdr:row>
      <xdr:rowOff>347344</xdr:rowOff>
    </xdr:to>
    <xdr:sp macro="" textlink="">
      <xdr:nvSpPr>
        <xdr:cNvPr id="24" name="CasellaDiTesto 23"/>
        <xdr:cNvSpPr txBox="1"/>
      </xdr:nvSpPr>
      <xdr:spPr>
        <a:xfrm>
          <a:off x="5461000" y="8270875"/>
          <a:ext cx="47625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20</xdr:col>
      <xdr:colOff>571500</xdr:colOff>
      <xdr:row>23</xdr:row>
      <xdr:rowOff>301625</xdr:rowOff>
    </xdr:from>
    <xdr:to>
      <xdr:col>20</xdr:col>
      <xdr:colOff>619125</xdr:colOff>
      <xdr:row>23</xdr:row>
      <xdr:rowOff>347344</xdr:rowOff>
    </xdr:to>
    <xdr:sp macro="" textlink="">
      <xdr:nvSpPr>
        <xdr:cNvPr id="25" name="CasellaDiTesto 24"/>
        <xdr:cNvSpPr txBox="1"/>
      </xdr:nvSpPr>
      <xdr:spPr>
        <a:xfrm>
          <a:off x="5461000" y="10414000"/>
          <a:ext cx="47625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 editAs="oneCell">
    <xdr:from>
      <xdr:col>14</xdr:col>
      <xdr:colOff>190500</xdr:colOff>
      <xdr:row>2</xdr:row>
      <xdr:rowOff>152400</xdr:rowOff>
    </xdr:from>
    <xdr:to>
      <xdr:col>18</xdr:col>
      <xdr:colOff>800099</xdr:colOff>
      <xdr:row>9</xdr:row>
      <xdr:rowOff>180975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906500" y="1028700"/>
          <a:ext cx="4095750" cy="3609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266700</xdr:colOff>
      <xdr:row>0</xdr:row>
      <xdr:rowOff>171450</xdr:rowOff>
    </xdr:from>
    <xdr:to>
      <xdr:col>5</xdr:col>
      <xdr:colOff>781050</xdr:colOff>
      <xdr:row>2</xdr:row>
      <xdr:rowOff>628650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66700" y="171450"/>
          <a:ext cx="5067300" cy="1333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15875</xdr:colOff>
      <xdr:row>41</xdr:row>
      <xdr:rowOff>124145</xdr:rowOff>
    </xdr:from>
    <xdr:to>
      <xdr:col>20</xdr:col>
      <xdr:colOff>146327</xdr:colOff>
      <xdr:row>51</xdr:row>
      <xdr:rowOff>412750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24090" t="7075" r="42147" b="11557"/>
        <a:stretch>
          <a:fillRect/>
        </a:stretch>
      </xdr:blipFill>
      <xdr:spPr bwMode="auto">
        <a:xfrm>
          <a:off x="11557000" y="18221645"/>
          <a:ext cx="6289952" cy="48764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17</xdr:col>
      <xdr:colOff>200026</xdr:colOff>
      <xdr:row>53</xdr:row>
      <xdr:rowOff>351047</xdr:rowOff>
    </xdr:from>
    <xdr:to>
      <xdr:col>18</xdr:col>
      <xdr:colOff>676275</xdr:colOff>
      <xdr:row>57</xdr:row>
      <xdr:rowOff>79374</xdr:rowOff>
    </xdr:to>
    <xdr:pic>
      <xdr:nvPicPr>
        <xdr:cNvPr id="26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106651" y="23893672"/>
          <a:ext cx="1460499" cy="14428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41</xdr:row>
      <xdr:rowOff>190500</xdr:rowOff>
    </xdr:from>
    <xdr:to>
      <xdr:col>12</xdr:col>
      <xdr:colOff>848838</xdr:colOff>
      <xdr:row>50</xdr:row>
      <xdr:rowOff>126999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7194" t="22406" r="36956" b="22170"/>
        <a:stretch>
          <a:fillRect/>
        </a:stretch>
      </xdr:blipFill>
      <xdr:spPr bwMode="auto">
        <a:xfrm>
          <a:off x="587375" y="18288000"/>
          <a:ext cx="10818338" cy="4095749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>
    <xdr:from>
      <xdr:col>7</xdr:col>
      <xdr:colOff>23812</xdr:colOff>
      <xdr:row>36</xdr:row>
      <xdr:rowOff>119063</xdr:rowOff>
    </xdr:from>
    <xdr:to>
      <xdr:col>8</xdr:col>
      <xdr:colOff>95250</xdr:colOff>
      <xdr:row>37</xdr:row>
      <xdr:rowOff>142875</xdr:rowOff>
    </xdr:to>
    <xdr:sp macro="" textlink="">
      <xdr:nvSpPr>
        <xdr:cNvPr id="27" name="Freccia in su 26"/>
        <xdr:cNvSpPr/>
      </xdr:nvSpPr>
      <xdr:spPr>
        <a:xfrm>
          <a:off x="6310312" y="16073438"/>
          <a:ext cx="1119188" cy="452437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7</xdr:col>
      <xdr:colOff>988219</xdr:colOff>
      <xdr:row>37</xdr:row>
      <xdr:rowOff>107156</xdr:rowOff>
    </xdr:from>
    <xdr:to>
      <xdr:col>9</xdr:col>
      <xdr:colOff>750094</xdr:colOff>
      <xdr:row>37</xdr:row>
      <xdr:rowOff>107156</xdr:rowOff>
    </xdr:to>
    <xdr:cxnSp macro="">
      <xdr:nvCxnSpPr>
        <xdr:cNvPr id="29" name="Connettore 1 28"/>
        <xdr:cNvCxnSpPr/>
      </xdr:nvCxnSpPr>
      <xdr:spPr>
        <a:xfrm>
          <a:off x="7239000" y="16490156"/>
          <a:ext cx="1369219" cy="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750094</xdr:colOff>
      <xdr:row>37</xdr:row>
      <xdr:rowOff>107156</xdr:rowOff>
    </xdr:from>
    <xdr:to>
      <xdr:col>9</xdr:col>
      <xdr:colOff>762000</xdr:colOff>
      <xdr:row>40</xdr:row>
      <xdr:rowOff>416719</xdr:rowOff>
    </xdr:to>
    <xdr:cxnSp macro="">
      <xdr:nvCxnSpPr>
        <xdr:cNvPr id="36" name="Connettore 1 35"/>
        <xdr:cNvCxnSpPr/>
      </xdr:nvCxnSpPr>
      <xdr:spPr>
        <a:xfrm>
          <a:off x="8608219" y="16490156"/>
          <a:ext cx="11906" cy="1595438"/>
        </a:xfrm>
        <a:prstGeom prst="line">
          <a:avLst/>
        </a:prstGeom>
        <a:ln w="38100"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392906</xdr:colOff>
      <xdr:row>37</xdr:row>
      <xdr:rowOff>309563</xdr:rowOff>
    </xdr:from>
    <xdr:to>
      <xdr:col>19</xdr:col>
      <xdr:colOff>378619</xdr:colOff>
      <xdr:row>39</xdr:row>
      <xdr:rowOff>366713</xdr:rowOff>
    </xdr:to>
    <xdr:cxnSp macro="">
      <xdr:nvCxnSpPr>
        <xdr:cNvPr id="38" name="Connettore 2 37"/>
        <xdr:cNvCxnSpPr/>
      </xdr:nvCxnSpPr>
      <xdr:spPr>
        <a:xfrm>
          <a:off x="17335500" y="16692563"/>
          <a:ext cx="914400" cy="914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8"/>
  <sheetViews>
    <sheetView tabSelected="1" view="pageLayout" topLeftCell="F37" zoomScale="80" zoomScaleNormal="100" zoomScalePageLayoutView="80" workbookViewId="0">
      <selection activeCell="G41" sqref="G41"/>
    </sheetView>
  </sheetViews>
  <sheetFormatPr defaultRowHeight="33.75" customHeight="1"/>
  <cols>
    <col min="1" max="1" width="8.85546875" customWidth="1"/>
    <col min="2" max="2" width="12.42578125" customWidth="1"/>
    <col min="3" max="3" width="13.28515625" customWidth="1"/>
    <col min="4" max="4" width="14.5703125" customWidth="1"/>
    <col min="5" max="5" width="14.42578125" customWidth="1"/>
    <col min="6" max="6" width="11.85546875" customWidth="1"/>
    <col min="7" max="7" width="12.5703125" customWidth="1"/>
    <col min="8" max="8" width="14.7109375" customWidth="1"/>
    <col min="9" max="9" width="7.85546875" customWidth="1"/>
    <col min="10" max="10" width="17.42578125" customWidth="1"/>
    <col min="11" max="11" width="16.42578125" customWidth="1"/>
    <col min="12" max="12" width="13.85546875" customWidth="1"/>
    <col min="13" max="13" width="14.85546875" customWidth="1"/>
    <col min="14" max="14" width="16.5703125" customWidth="1"/>
    <col min="15" max="15" width="13" customWidth="1"/>
    <col min="16" max="16" width="6" customWidth="1"/>
    <col min="17" max="17" width="14.85546875" customWidth="1"/>
    <col min="18" max="18" width="14.7109375" customWidth="1"/>
    <col min="19" max="19" width="13.140625" customWidth="1"/>
    <col min="20" max="20" width="14" customWidth="1"/>
    <col min="21" max="21" width="16.140625" customWidth="1"/>
    <col min="22" max="22" width="13.140625" customWidth="1"/>
  </cols>
  <sheetData>
    <row r="1" spans="1:22" ht="33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4"/>
    </row>
    <row r="2" spans="1:22" ht="33.75" customHeight="1">
      <c r="A2" s="7"/>
      <c r="B2" s="7"/>
      <c r="C2" s="7"/>
      <c r="D2" s="7"/>
      <c r="E2" s="7"/>
      <c r="F2" s="7"/>
      <c r="G2" s="199" t="s">
        <v>91</v>
      </c>
      <c r="H2" s="199"/>
      <c r="I2" s="199"/>
      <c r="J2" s="199"/>
      <c r="K2" s="199"/>
      <c r="L2" s="199"/>
      <c r="M2" s="199"/>
      <c r="N2" s="199"/>
    </row>
    <row r="3" spans="1:22" ht="54" customHeight="1">
      <c r="A3" s="7"/>
      <c r="B3" s="7"/>
      <c r="C3" s="7"/>
      <c r="D3" s="7"/>
      <c r="E3" s="7"/>
      <c r="F3" s="7"/>
      <c r="G3" s="199" t="s">
        <v>92</v>
      </c>
      <c r="H3" s="199"/>
      <c r="I3" s="199"/>
      <c r="J3" s="199"/>
      <c r="K3" s="199"/>
      <c r="L3" s="199"/>
      <c r="M3" s="199"/>
      <c r="N3" s="199"/>
    </row>
    <row r="4" spans="1:22" ht="54.75" customHeight="1">
      <c r="A4" s="4"/>
      <c r="C4" s="168" t="s">
        <v>81</v>
      </c>
      <c r="D4" s="169"/>
      <c r="E4" s="149" t="s">
        <v>80</v>
      </c>
      <c r="F4" s="4"/>
      <c r="G4" s="200" t="s">
        <v>93</v>
      </c>
      <c r="H4" s="201"/>
      <c r="I4" s="201"/>
      <c r="J4" s="201"/>
      <c r="K4" s="201"/>
      <c r="L4" s="201"/>
      <c r="M4" s="201"/>
      <c r="N4" s="201"/>
    </row>
    <row r="5" spans="1:22" ht="33.75" customHeight="1">
      <c r="A5" s="5"/>
      <c r="C5" s="152" t="s">
        <v>83</v>
      </c>
      <c r="D5" s="150"/>
      <c r="E5" s="183">
        <v>1.2</v>
      </c>
      <c r="F5" s="137"/>
      <c r="G5" s="202" t="s">
        <v>94</v>
      </c>
      <c r="H5" s="203"/>
      <c r="I5" s="203"/>
      <c r="J5" s="203"/>
      <c r="K5" s="203"/>
      <c r="L5" s="203"/>
      <c r="M5" s="203"/>
      <c r="N5" s="203"/>
    </row>
    <row r="6" spans="1:22" ht="33.75" customHeight="1">
      <c r="A6" s="2"/>
      <c r="C6" s="153" t="s">
        <v>82</v>
      </c>
      <c r="D6" s="151"/>
      <c r="E6" s="183">
        <v>0.7</v>
      </c>
      <c r="F6" s="137"/>
      <c r="G6" s="137"/>
      <c r="H6" s="2"/>
      <c r="I6" s="2"/>
      <c r="J6" s="5"/>
      <c r="K6" s="5"/>
      <c r="L6" s="6"/>
      <c r="M6" s="6"/>
      <c r="N6" s="2"/>
    </row>
    <row r="7" spans="1:22" ht="33.75" customHeight="1">
      <c r="A7" s="4"/>
      <c r="C7" s="154" t="s">
        <v>84</v>
      </c>
      <c r="D7" s="9"/>
      <c r="E7" s="183">
        <v>2.5</v>
      </c>
      <c r="F7" s="7"/>
      <c r="G7" s="7"/>
      <c r="H7" s="7"/>
      <c r="I7" s="7"/>
      <c r="J7" s="7"/>
      <c r="K7" s="6"/>
      <c r="L7" s="6"/>
      <c r="M7" s="8"/>
      <c r="N7" s="2"/>
    </row>
    <row r="8" spans="1:22" ht="33.75" customHeight="1">
      <c r="A8" s="32"/>
      <c r="C8" s="155" t="s">
        <v>85</v>
      </c>
      <c r="D8" s="156"/>
      <c r="E8" s="184">
        <v>2</v>
      </c>
      <c r="F8" s="32"/>
      <c r="G8" s="32"/>
      <c r="H8" s="32"/>
      <c r="I8" s="2"/>
      <c r="J8" s="2"/>
      <c r="K8" s="2"/>
      <c r="L8" s="2"/>
      <c r="M8" s="2"/>
      <c r="N8" s="2"/>
    </row>
    <row r="9" spans="1:22" ht="33.75" customHeight="1">
      <c r="A9" s="32"/>
      <c r="B9" s="32"/>
      <c r="F9" s="32"/>
      <c r="G9" s="32"/>
      <c r="H9" s="32"/>
      <c r="I9" s="2"/>
      <c r="J9" s="2"/>
      <c r="K9" s="2"/>
      <c r="L9" s="2"/>
      <c r="M9" s="2"/>
      <c r="N9" s="2"/>
    </row>
    <row r="10" spans="1:22" ht="33.75" customHeight="1">
      <c r="C10" s="170" t="s">
        <v>86</v>
      </c>
      <c r="D10" s="171"/>
      <c r="E10" s="185">
        <v>3.5</v>
      </c>
      <c r="L10" s="1"/>
      <c r="M10" s="2"/>
      <c r="N10" s="2"/>
      <c r="O10" s="1"/>
    </row>
    <row r="11" spans="1:22" ht="33.75" customHeight="1">
      <c r="L11" s="1"/>
      <c r="M11" s="1"/>
      <c r="N11" s="1"/>
      <c r="O11" s="1"/>
    </row>
    <row r="12" spans="1:22" ht="33.75" customHeight="1">
      <c r="B12" s="35" t="s">
        <v>6</v>
      </c>
      <c r="C12" s="36" t="s">
        <v>3</v>
      </c>
      <c r="D12" s="36" t="s">
        <v>3</v>
      </c>
      <c r="E12" s="37" t="s">
        <v>7</v>
      </c>
      <c r="F12" s="38"/>
      <c r="G12" s="18" t="s">
        <v>5</v>
      </c>
      <c r="H12" s="36" t="s">
        <v>17</v>
      </c>
      <c r="I12" s="138"/>
      <c r="J12" s="36" t="s">
        <v>3</v>
      </c>
      <c r="K12" s="36" t="s">
        <v>3</v>
      </c>
      <c r="L12" s="37" t="s">
        <v>7</v>
      </c>
      <c r="M12" s="38"/>
      <c r="N12" s="18" t="s">
        <v>5</v>
      </c>
      <c r="O12" s="36" t="s">
        <v>17</v>
      </c>
      <c r="Q12" s="36" t="s">
        <v>3</v>
      </c>
      <c r="R12" s="36" t="s">
        <v>3</v>
      </c>
      <c r="S12" s="37" t="s">
        <v>7</v>
      </c>
      <c r="T12" s="38"/>
      <c r="U12" s="18" t="s">
        <v>5</v>
      </c>
      <c r="V12" s="36" t="s">
        <v>17</v>
      </c>
    </row>
    <row r="13" spans="1:22" ht="33.75" customHeight="1">
      <c r="B13" s="39"/>
      <c r="C13" s="40" t="s">
        <v>9</v>
      </c>
      <c r="D13" s="40" t="s">
        <v>89</v>
      </c>
      <c r="E13" s="40" t="s">
        <v>5</v>
      </c>
      <c r="F13" s="41"/>
      <c r="G13" s="17" t="s">
        <v>9</v>
      </c>
      <c r="H13" s="40" t="s">
        <v>9</v>
      </c>
      <c r="I13" s="138"/>
      <c r="J13" s="40" t="s">
        <v>9</v>
      </c>
      <c r="K13" s="40" t="s">
        <v>16</v>
      </c>
      <c r="L13" s="40" t="s">
        <v>5</v>
      </c>
      <c r="M13" s="41" t="s">
        <v>13</v>
      </c>
      <c r="N13" s="17" t="s">
        <v>9</v>
      </c>
      <c r="O13" s="40" t="s">
        <v>9</v>
      </c>
      <c r="Q13" s="40" t="s">
        <v>9</v>
      </c>
      <c r="R13" s="40" t="s">
        <v>89</v>
      </c>
      <c r="S13" s="40" t="s">
        <v>5</v>
      </c>
      <c r="T13" s="41"/>
      <c r="U13" s="17" t="s">
        <v>9</v>
      </c>
      <c r="V13" s="40" t="s">
        <v>9</v>
      </c>
    </row>
    <row r="14" spans="1:22" ht="33.75" customHeight="1">
      <c r="B14" s="42" t="s">
        <v>1</v>
      </c>
      <c r="C14" s="43" t="s">
        <v>0</v>
      </c>
      <c r="D14" s="43" t="s">
        <v>0</v>
      </c>
      <c r="E14" s="43" t="s">
        <v>12</v>
      </c>
      <c r="F14" s="43" t="s">
        <v>12</v>
      </c>
      <c r="G14" s="19" t="s">
        <v>8</v>
      </c>
      <c r="H14" s="19" t="s">
        <v>8</v>
      </c>
      <c r="I14" s="21"/>
      <c r="J14" s="43" t="s">
        <v>0</v>
      </c>
      <c r="K14" s="43" t="s">
        <v>0</v>
      </c>
      <c r="L14" s="43" t="s">
        <v>12</v>
      </c>
      <c r="M14" s="43" t="s">
        <v>12</v>
      </c>
      <c r="N14" s="19" t="s">
        <v>8</v>
      </c>
      <c r="O14" s="19" t="s">
        <v>8</v>
      </c>
      <c r="Q14" s="43" t="s">
        <v>0</v>
      </c>
      <c r="R14" s="43" t="s">
        <v>0</v>
      </c>
      <c r="S14" s="43" t="s">
        <v>12</v>
      </c>
      <c r="T14" s="43" t="s">
        <v>12</v>
      </c>
      <c r="U14" s="19" t="s">
        <v>8</v>
      </c>
      <c r="V14" s="19" t="s">
        <v>8</v>
      </c>
    </row>
    <row r="15" spans="1:22" ht="33.75" customHeight="1">
      <c r="B15" s="44">
        <v>1</v>
      </c>
      <c r="C15" s="175">
        <v>4400</v>
      </c>
      <c r="D15" s="187">
        <f>C15</f>
        <v>4400</v>
      </c>
      <c r="E15" s="182">
        <f t="shared" ref="E15:E35" si="0">IF(C15=0,0,(D15/(2.826*$E$5))^0.5)</f>
        <v>36.020491664729029</v>
      </c>
      <c r="F15" s="159">
        <v>40</v>
      </c>
      <c r="G15" s="189">
        <f>IF(C15=0,0,($E$10*2*(10.67/(F15/1000)^4.8704)*((D15/(1000*3600))/140)^1.852)*10)</f>
        <v>2.053820484020668</v>
      </c>
      <c r="H15" s="160">
        <v>21.2</v>
      </c>
      <c r="I15" s="142"/>
      <c r="J15" s="175">
        <v>7200</v>
      </c>
      <c r="K15" s="190">
        <f>J15</f>
        <v>7200</v>
      </c>
      <c r="L15" s="182">
        <f t="shared" ref="L15:L35" si="1">IF(J15=0,0,(K15/(2.826*$E$5))^0.5)</f>
        <v>46.077567758409138</v>
      </c>
      <c r="M15" s="159">
        <v>50</v>
      </c>
      <c r="N15" s="189">
        <f>IF(J15=0,0,($E$10*2*(10.67/(M15/1000)^4.8704)*((K15/(1000*3600))/140)^1.852)*10)</f>
        <v>1.724556312975726</v>
      </c>
      <c r="O15" s="160">
        <v>28.2</v>
      </c>
      <c r="Q15" s="175">
        <v>4550</v>
      </c>
      <c r="R15" s="190">
        <f>Q15</f>
        <v>4550</v>
      </c>
      <c r="S15" s="182">
        <f t="shared" ref="S15:S35" si="2">IF(Q15=0,0,(R15/(2.826*$E$5))^0.5)</f>
        <v>36.629331825576685</v>
      </c>
      <c r="T15" s="159">
        <v>40</v>
      </c>
      <c r="U15" s="189">
        <f>IF(Q15=0,0,($E$10*2*(10.67/(T15/1000)^4.8704)*((R15/(1000*3600))/140)^1.852)*10)</f>
        <v>2.1853712773688532</v>
      </c>
      <c r="V15" s="160">
        <v>21.7</v>
      </c>
    </row>
    <row r="16" spans="1:22" ht="33.75" customHeight="1">
      <c r="B16" s="44">
        <v>2</v>
      </c>
      <c r="C16" s="175">
        <v>4800</v>
      </c>
      <c r="D16" s="187">
        <f>C16+D15</f>
        <v>9200</v>
      </c>
      <c r="E16" s="167">
        <f t="shared" si="0"/>
        <v>52.085544892890745</v>
      </c>
      <c r="F16" s="159">
        <v>50</v>
      </c>
      <c r="G16" s="189">
        <f t="shared" ref="G16:G35" si="3">IF(C16=0,0,($E$10*2*(10.67/(F16/1000)^4.8704)*((D16/(1000*3600))/140)^1.852)*10)</f>
        <v>2.715392743437433</v>
      </c>
      <c r="H16" s="160">
        <v>23</v>
      </c>
      <c r="I16" s="142"/>
      <c r="J16" s="175">
        <v>9600</v>
      </c>
      <c r="K16" s="190">
        <f>J16+K15</f>
        <v>16800</v>
      </c>
      <c r="L16" s="167">
        <f t="shared" si="1"/>
        <v>70.384647364122188</v>
      </c>
      <c r="M16" s="159">
        <v>65</v>
      </c>
      <c r="N16" s="189">
        <f t="shared" ref="N16:N28" si="4">IF(J16=0,0,($E$10*2*(10.67/(M16/1000)^4.8704)*((K16/(1000*3600))/140)^1.852)*10)</f>
        <v>2.3079196429754938</v>
      </c>
      <c r="O16" s="160">
        <v>32</v>
      </c>
      <c r="Q16" s="175">
        <v>4830</v>
      </c>
      <c r="R16" s="190">
        <f>Q16+R15</f>
        <v>9380</v>
      </c>
      <c r="S16" s="167">
        <f t="shared" si="2"/>
        <v>52.592609205596624</v>
      </c>
      <c r="T16" s="159">
        <v>50</v>
      </c>
      <c r="U16" s="189">
        <f t="shared" ref="U16:U28" si="5">IF(Q16=0,0,($E$10*2*(10.67/(T16/1000)^4.8704)*((R16/(1000*3600))/140)^1.852)*10)</f>
        <v>2.8146036951965798</v>
      </c>
      <c r="V16" s="160" t="s">
        <v>90</v>
      </c>
    </row>
    <row r="17" spans="2:22" ht="33.75" customHeight="1">
      <c r="B17" s="44">
        <v>3</v>
      </c>
      <c r="C17" s="175">
        <v>4400</v>
      </c>
      <c r="D17" s="187">
        <f t="shared" ref="D17:D26" si="6">C17+D16</f>
        <v>13600</v>
      </c>
      <c r="E17" s="167">
        <f t="shared" si="0"/>
        <v>63.327559613158556</v>
      </c>
      <c r="F17" s="159">
        <v>65</v>
      </c>
      <c r="G17" s="189">
        <f t="shared" si="3"/>
        <v>1.5604934570000002</v>
      </c>
      <c r="H17" s="160">
        <v>23.6</v>
      </c>
      <c r="I17" s="142"/>
      <c r="J17" s="175">
        <v>8800</v>
      </c>
      <c r="K17" s="190">
        <f t="shared" ref="K17:K26" si="7">J17+K16</f>
        <v>25600</v>
      </c>
      <c r="L17" s="167">
        <f t="shared" si="1"/>
        <v>86.884694993476614</v>
      </c>
      <c r="M17" s="159">
        <v>80</v>
      </c>
      <c r="N17" s="189">
        <f t="shared" si="4"/>
        <v>1.8315216176394842</v>
      </c>
      <c r="O17" s="160">
        <v>34.6</v>
      </c>
      <c r="Q17" s="175">
        <v>4700</v>
      </c>
      <c r="R17" s="190">
        <f t="shared" ref="R17:R26" si="8">Q17+R16</f>
        <v>14080</v>
      </c>
      <c r="S17" s="167">
        <f t="shared" si="2"/>
        <v>64.435414356238937</v>
      </c>
      <c r="T17" s="159">
        <v>65</v>
      </c>
      <c r="U17" s="189">
        <f t="shared" si="5"/>
        <v>1.6640256271744114</v>
      </c>
      <c r="V17" s="160">
        <v>25.6</v>
      </c>
    </row>
    <row r="18" spans="2:22" ht="33.75" customHeight="1">
      <c r="B18" s="44">
        <v>4</v>
      </c>
      <c r="C18" s="175">
        <v>4100</v>
      </c>
      <c r="D18" s="187">
        <f t="shared" si="6"/>
        <v>17700</v>
      </c>
      <c r="E18" s="167">
        <f t="shared" si="0"/>
        <v>72.245355323980391</v>
      </c>
      <c r="F18" s="159">
        <v>80</v>
      </c>
      <c r="G18" s="189">
        <f t="shared" si="3"/>
        <v>0.92469417658985209</v>
      </c>
      <c r="H18" s="160">
        <v>24.1</v>
      </c>
      <c r="I18" s="142"/>
      <c r="J18" s="175">
        <v>8200</v>
      </c>
      <c r="K18" s="190">
        <f t="shared" si="7"/>
        <v>33800</v>
      </c>
      <c r="L18" s="167">
        <f t="shared" si="1"/>
        <v>99.834730143219801</v>
      </c>
      <c r="M18" s="159">
        <v>100</v>
      </c>
      <c r="N18" s="189">
        <f t="shared" si="4"/>
        <v>1.0335103611044254</v>
      </c>
      <c r="O18" s="160">
        <v>32.1</v>
      </c>
      <c r="Q18" s="175">
        <v>4500</v>
      </c>
      <c r="R18" s="190">
        <f t="shared" si="8"/>
        <v>18580</v>
      </c>
      <c r="S18" s="167">
        <f t="shared" si="2"/>
        <v>74.019501010490089</v>
      </c>
      <c r="T18" s="159">
        <v>65</v>
      </c>
      <c r="U18" s="189">
        <f t="shared" si="5"/>
        <v>2.7811252497531975</v>
      </c>
      <c r="V18" s="160">
        <v>26.1</v>
      </c>
    </row>
    <row r="19" spans="2:22" ht="33.75" customHeight="1">
      <c r="B19" s="44">
        <v>5</v>
      </c>
      <c r="C19" s="175">
        <v>4600</v>
      </c>
      <c r="D19" s="187">
        <f t="shared" si="6"/>
        <v>22300</v>
      </c>
      <c r="E19" s="167">
        <f t="shared" si="0"/>
        <v>81.091573910504721</v>
      </c>
      <c r="F19" s="159">
        <v>80</v>
      </c>
      <c r="G19" s="189">
        <f t="shared" si="3"/>
        <v>1.4184441472525289</v>
      </c>
      <c r="H19" s="160">
        <v>19.7</v>
      </c>
      <c r="I19" s="142"/>
      <c r="J19" s="175">
        <v>9200</v>
      </c>
      <c r="K19" s="190">
        <f t="shared" si="7"/>
        <v>43000</v>
      </c>
      <c r="L19" s="167">
        <f t="shared" si="1"/>
        <v>112.60496138962465</v>
      </c>
      <c r="M19" s="159">
        <v>100</v>
      </c>
      <c r="N19" s="189">
        <f t="shared" si="4"/>
        <v>1.6141529556247196</v>
      </c>
      <c r="O19" s="160">
        <v>36.700000000000003</v>
      </c>
      <c r="Q19" s="175">
        <v>4500</v>
      </c>
      <c r="R19" s="190">
        <f t="shared" si="8"/>
        <v>23080</v>
      </c>
      <c r="S19" s="167">
        <f t="shared" si="2"/>
        <v>82.497578367026534</v>
      </c>
      <c r="T19" s="159">
        <v>80</v>
      </c>
      <c r="U19" s="189">
        <f t="shared" si="5"/>
        <v>1.5116955798008376</v>
      </c>
      <c r="V19" s="160">
        <v>22.7</v>
      </c>
    </row>
    <row r="20" spans="2:22" ht="33.75" customHeight="1">
      <c r="B20" s="44">
        <v>6</v>
      </c>
      <c r="C20" s="175">
        <v>4300</v>
      </c>
      <c r="D20" s="187">
        <f t="shared" si="6"/>
        <v>26600</v>
      </c>
      <c r="E20" s="167">
        <f t="shared" si="0"/>
        <v>88.565405730673049</v>
      </c>
      <c r="F20" s="159">
        <v>100</v>
      </c>
      <c r="G20" s="189">
        <f t="shared" si="3"/>
        <v>0.66319599822209563</v>
      </c>
      <c r="H20" s="160">
        <v>21.2</v>
      </c>
      <c r="I20" s="142"/>
      <c r="J20" s="175">
        <v>8600</v>
      </c>
      <c r="K20" s="190">
        <f t="shared" si="7"/>
        <v>51600</v>
      </c>
      <c r="L20" s="167">
        <f t="shared" si="1"/>
        <v>123.35255488019139</v>
      </c>
      <c r="M20" s="159">
        <v>125</v>
      </c>
      <c r="N20" s="189">
        <f t="shared" si="4"/>
        <v>0.76312876861164958</v>
      </c>
      <c r="O20" s="160">
        <v>29.2</v>
      </c>
      <c r="Q20" s="175">
        <v>4500</v>
      </c>
      <c r="R20" s="190">
        <f t="shared" si="8"/>
        <v>27580</v>
      </c>
      <c r="S20" s="167">
        <f t="shared" si="2"/>
        <v>90.182117645381481</v>
      </c>
      <c r="T20" s="159">
        <v>80</v>
      </c>
      <c r="U20" s="189">
        <f t="shared" si="5"/>
        <v>2.10248161206568</v>
      </c>
      <c r="V20" s="160">
        <v>21.2</v>
      </c>
    </row>
    <row r="21" spans="2:22" ht="33.75" customHeight="1">
      <c r="B21" s="44">
        <v>7</v>
      </c>
      <c r="C21" s="175">
        <v>4700</v>
      </c>
      <c r="D21" s="187">
        <f t="shared" si="6"/>
        <v>31300</v>
      </c>
      <c r="E21" s="167">
        <f t="shared" si="0"/>
        <v>96.071698082454702</v>
      </c>
      <c r="F21" s="159">
        <v>100</v>
      </c>
      <c r="G21" s="189">
        <f t="shared" si="3"/>
        <v>0.89641521459085594</v>
      </c>
      <c r="H21" s="160">
        <v>17.399999999999999</v>
      </c>
      <c r="I21" s="142"/>
      <c r="J21" s="175">
        <v>9400</v>
      </c>
      <c r="K21" s="190">
        <f t="shared" si="7"/>
        <v>61000</v>
      </c>
      <c r="L21" s="167">
        <f t="shared" si="1"/>
        <v>134.11835428413897</v>
      </c>
      <c r="M21" s="159">
        <v>125</v>
      </c>
      <c r="N21" s="189">
        <f t="shared" si="4"/>
        <v>1.0404026100277164</v>
      </c>
      <c r="O21" s="160">
        <v>32.4</v>
      </c>
      <c r="Q21" s="175">
        <v>4600</v>
      </c>
      <c r="R21" s="190">
        <f t="shared" si="8"/>
        <v>32180</v>
      </c>
      <c r="S21" s="167">
        <f t="shared" si="2"/>
        <v>97.412865353607657</v>
      </c>
      <c r="T21" s="159">
        <v>80</v>
      </c>
      <c r="U21" s="189">
        <f t="shared" si="5"/>
        <v>2.7976989441017999</v>
      </c>
      <c r="V21" s="160">
        <v>25.4</v>
      </c>
    </row>
    <row r="22" spans="2:22" ht="33.75" customHeight="1">
      <c r="B22" s="44">
        <v>8</v>
      </c>
      <c r="C22" s="175">
        <v>4300</v>
      </c>
      <c r="D22" s="187">
        <f t="shared" si="6"/>
        <v>35600</v>
      </c>
      <c r="E22" s="167">
        <f t="shared" si="0"/>
        <v>102.4585716541189</v>
      </c>
      <c r="F22" s="159">
        <v>100</v>
      </c>
      <c r="G22" s="189">
        <f t="shared" si="3"/>
        <v>1.1377491040637557</v>
      </c>
      <c r="H22" s="160">
        <v>23</v>
      </c>
      <c r="I22" s="142"/>
      <c r="J22" s="175">
        <v>8600</v>
      </c>
      <c r="K22" s="190">
        <f t="shared" si="7"/>
        <v>69600</v>
      </c>
      <c r="L22" s="167">
        <f t="shared" si="1"/>
        <v>143.260980109022</v>
      </c>
      <c r="M22" s="159">
        <v>150</v>
      </c>
      <c r="N22" s="189">
        <f t="shared" si="4"/>
        <v>0.54656088714656892</v>
      </c>
      <c r="O22" s="160">
        <v>32</v>
      </c>
      <c r="Q22" s="175">
        <v>4450</v>
      </c>
      <c r="R22" s="190">
        <f t="shared" si="8"/>
        <v>36630</v>
      </c>
      <c r="S22" s="167">
        <f t="shared" si="2"/>
        <v>103.93019868919414</v>
      </c>
      <c r="T22" s="159">
        <v>100</v>
      </c>
      <c r="U22" s="189">
        <f t="shared" si="5"/>
        <v>1.1994636173860727</v>
      </c>
      <c r="V22" s="160">
        <v>23.4</v>
      </c>
    </row>
    <row r="23" spans="2:22" ht="33.75" customHeight="1">
      <c r="B23" s="44">
        <v>9</v>
      </c>
      <c r="C23" s="175">
        <v>4600</v>
      </c>
      <c r="D23" s="187">
        <f t="shared" si="6"/>
        <v>40200</v>
      </c>
      <c r="E23" s="167">
        <f t="shared" si="0"/>
        <v>108.87704486620164</v>
      </c>
      <c r="F23" s="159">
        <v>100</v>
      </c>
      <c r="G23" s="189">
        <f t="shared" si="3"/>
        <v>1.4249110561497362</v>
      </c>
      <c r="H23" s="160">
        <v>24.2</v>
      </c>
      <c r="I23" s="142"/>
      <c r="J23" s="175">
        <v>9200</v>
      </c>
      <c r="K23" s="190">
        <f t="shared" si="7"/>
        <v>78800</v>
      </c>
      <c r="L23" s="167">
        <f t="shared" si="1"/>
        <v>152.43560085684356</v>
      </c>
      <c r="M23" s="159">
        <v>150</v>
      </c>
      <c r="N23" s="189">
        <f t="shared" si="4"/>
        <v>0.68784849696346073</v>
      </c>
      <c r="O23" s="160">
        <v>34</v>
      </c>
      <c r="Q23" s="175">
        <v>4600</v>
      </c>
      <c r="R23" s="190">
        <f t="shared" si="8"/>
        <v>41230</v>
      </c>
      <c r="S23" s="167">
        <f t="shared" si="2"/>
        <v>110.26304092020155</v>
      </c>
      <c r="T23" s="159">
        <v>100</v>
      </c>
      <c r="U23" s="189">
        <f t="shared" si="5"/>
        <v>1.4932626482261266</v>
      </c>
      <c r="V23" s="160">
        <v>24.2</v>
      </c>
    </row>
    <row r="24" spans="2:22" ht="33.75" customHeight="1">
      <c r="B24" s="44">
        <v>10</v>
      </c>
      <c r="C24" s="175">
        <v>4400</v>
      </c>
      <c r="D24" s="187">
        <f t="shared" si="6"/>
        <v>44600</v>
      </c>
      <c r="E24" s="167">
        <f t="shared" si="0"/>
        <v>114.68080361841601</v>
      </c>
      <c r="F24" s="159">
        <v>100</v>
      </c>
      <c r="G24" s="189">
        <f t="shared" si="3"/>
        <v>1.7271468476815479</v>
      </c>
      <c r="H24" s="160">
        <v>19.5</v>
      </c>
      <c r="I24" s="142"/>
      <c r="J24" s="175">
        <v>8800</v>
      </c>
      <c r="K24" s="190">
        <f t="shared" si="7"/>
        <v>87600</v>
      </c>
      <c r="L24" s="167">
        <f t="shared" si="1"/>
        <v>160.72200859908563</v>
      </c>
      <c r="M24" s="159">
        <v>150</v>
      </c>
      <c r="N24" s="189">
        <f t="shared" si="4"/>
        <v>0.83684272012274574</v>
      </c>
      <c r="O24" s="160">
        <v>29.5</v>
      </c>
      <c r="Q24" s="175">
        <v>4320</v>
      </c>
      <c r="R24" s="190">
        <f t="shared" si="8"/>
        <v>45550</v>
      </c>
      <c r="S24" s="167">
        <f t="shared" si="2"/>
        <v>115.89574428463071</v>
      </c>
      <c r="T24" s="159">
        <v>100</v>
      </c>
      <c r="U24" s="189">
        <f t="shared" si="5"/>
        <v>1.7958976746684316</v>
      </c>
      <c r="V24" s="160">
        <v>22.5</v>
      </c>
    </row>
    <row r="25" spans="2:22" ht="33.75" customHeight="1">
      <c r="B25" s="44">
        <v>11</v>
      </c>
      <c r="C25" s="175">
        <v>4350</v>
      </c>
      <c r="D25" s="187">
        <f t="shared" si="6"/>
        <v>48950</v>
      </c>
      <c r="E25" s="167">
        <f t="shared" si="0"/>
        <v>120.14332480386936</v>
      </c>
      <c r="F25" s="159">
        <v>100</v>
      </c>
      <c r="G25" s="189">
        <f t="shared" si="3"/>
        <v>2.0520271341326852</v>
      </c>
      <c r="H25" s="160">
        <v>19.7</v>
      </c>
      <c r="I25" s="142"/>
      <c r="J25" s="175">
        <v>8700</v>
      </c>
      <c r="K25" s="190">
        <f t="shared" si="7"/>
        <v>96300</v>
      </c>
      <c r="L25" s="167">
        <f t="shared" si="1"/>
        <v>168.51417626078009</v>
      </c>
      <c r="M25" s="159">
        <v>150</v>
      </c>
      <c r="N25" s="189">
        <f t="shared" si="4"/>
        <v>0.9972455834187961</v>
      </c>
      <c r="O25" s="160">
        <v>31</v>
      </c>
      <c r="Q25" s="175">
        <v>4350</v>
      </c>
      <c r="R25" s="190">
        <f t="shared" si="8"/>
        <v>49900</v>
      </c>
      <c r="S25" s="167">
        <f t="shared" si="2"/>
        <v>121.30356680514741</v>
      </c>
      <c r="T25" s="159">
        <v>125</v>
      </c>
      <c r="U25" s="189">
        <f t="shared" si="5"/>
        <v>0.71722065650046074</v>
      </c>
      <c r="V25" s="160">
        <v>26.7</v>
      </c>
    </row>
    <row r="26" spans="2:22" ht="33.75" customHeight="1">
      <c r="B26" s="44">
        <v>12</v>
      </c>
      <c r="C26" s="175">
        <v>4900</v>
      </c>
      <c r="D26" s="187">
        <f t="shared" si="6"/>
        <v>53850</v>
      </c>
      <c r="E26" s="167">
        <f t="shared" si="0"/>
        <v>126.01323243517524</v>
      </c>
      <c r="F26" s="159">
        <v>100</v>
      </c>
      <c r="G26" s="189">
        <f t="shared" si="3"/>
        <v>2.4485954405937256</v>
      </c>
      <c r="H26" s="160">
        <v>23.4</v>
      </c>
      <c r="I26" s="142"/>
      <c r="J26" s="175">
        <v>9800</v>
      </c>
      <c r="K26" s="190">
        <f t="shared" si="7"/>
        <v>106100</v>
      </c>
      <c r="L26" s="167">
        <f t="shared" si="1"/>
        <v>176.88092070236451</v>
      </c>
      <c r="M26" s="159">
        <v>150</v>
      </c>
      <c r="N26" s="189">
        <f t="shared" si="4"/>
        <v>1.1933040890914257</v>
      </c>
      <c r="O26" s="160">
        <v>29.4</v>
      </c>
      <c r="Q26" s="175">
        <v>4700</v>
      </c>
      <c r="R26" s="190">
        <f t="shared" si="8"/>
        <v>54600</v>
      </c>
      <c r="S26" s="167">
        <f t="shared" si="2"/>
        <v>126.88772753839694</v>
      </c>
      <c r="T26" s="159">
        <v>125</v>
      </c>
      <c r="U26" s="189">
        <f t="shared" si="5"/>
        <v>0.84732759993344975</v>
      </c>
      <c r="V26" s="160">
        <v>21.4</v>
      </c>
    </row>
    <row r="27" spans="2:22" ht="33.75" customHeight="1">
      <c r="B27" s="44">
        <v>13</v>
      </c>
      <c r="C27" s="175"/>
      <c r="D27" s="187"/>
      <c r="E27" s="167">
        <f t="shared" si="0"/>
        <v>0</v>
      </c>
      <c r="F27" s="161"/>
      <c r="G27" s="189">
        <f t="shared" si="3"/>
        <v>0</v>
      </c>
      <c r="H27" s="160"/>
      <c r="I27" s="142"/>
      <c r="J27" s="175"/>
      <c r="K27" s="190"/>
      <c r="L27" s="167">
        <f t="shared" si="1"/>
        <v>0</v>
      </c>
      <c r="M27" s="161"/>
      <c r="N27" s="189">
        <f t="shared" si="4"/>
        <v>0</v>
      </c>
      <c r="O27" s="160"/>
      <c r="Q27" s="175"/>
      <c r="R27" s="190"/>
      <c r="S27" s="167">
        <f t="shared" si="2"/>
        <v>0</v>
      </c>
      <c r="T27" s="161"/>
      <c r="U27" s="189">
        <f t="shared" si="5"/>
        <v>0</v>
      </c>
      <c r="V27" s="160"/>
    </row>
    <row r="28" spans="2:22" ht="33.75" customHeight="1">
      <c r="B28" s="44">
        <v>14</v>
      </c>
      <c r="C28" s="175"/>
      <c r="D28" s="187"/>
      <c r="E28" s="167">
        <f t="shared" si="0"/>
        <v>0</v>
      </c>
      <c r="F28" s="161"/>
      <c r="G28" s="189">
        <f t="shared" si="3"/>
        <v>0</v>
      </c>
      <c r="H28" s="160"/>
      <c r="I28" s="142"/>
      <c r="J28" s="175"/>
      <c r="K28" s="190"/>
      <c r="L28" s="167">
        <f t="shared" si="1"/>
        <v>0</v>
      </c>
      <c r="M28" s="161"/>
      <c r="N28" s="189">
        <f t="shared" si="4"/>
        <v>0</v>
      </c>
      <c r="O28" s="160"/>
      <c r="Q28" s="175"/>
      <c r="R28" s="190"/>
      <c r="S28" s="167">
        <f t="shared" si="2"/>
        <v>0</v>
      </c>
      <c r="T28" s="161"/>
      <c r="U28" s="189">
        <f t="shared" si="5"/>
        <v>0</v>
      </c>
      <c r="V28" s="160"/>
    </row>
    <row r="29" spans="2:22" ht="33.75" customHeight="1">
      <c r="B29" s="44">
        <v>15</v>
      </c>
      <c r="C29" s="176"/>
      <c r="D29" s="187"/>
      <c r="E29" s="167">
        <f t="shared" si="0"/>
        <v>0</v>
      </c>
      <c r="F29" s="162"/>
      <c r="G29" s="189">
        <f>IF(C29=0,0,($E$10*2*(10.67/(F29/1000)^4.8704)*((D29/(1000*3600))/140)^1.852)*10)</f>
        <v>0</v>
      </c>
      <c r="H29" s="160"/>
      <c r="I29" s="142"/>
      <c r="J29" s="176"/>
      <c r="K29" s="190"/>
      <c r="L29" s="167">
        <f t="shared" si="1"/>
        <v>0</v>
      </c>
      <c r="M29" s="162"/>
      <c r="N29" s="189">
        <f>IF(J29=0,0,($E$10*2*(10.67/(M29/1000)^4.8704)*((K29/(1000*3600))/140)^1.852)*10)</f>
        <v>0</v>
      </c>
      <c r="O29" s="160"/>
      <c r="Q29" s="176"/>
      <c r="R29" s="190"/>
      <c r="S29" s="167">
        <f t="shared" si="2"/>
        <v>0</v>
      </c>
      <c r="T29" s="162"/>
      <c r="U29" s="189">
        <f>IF(Q29=0,0,($E$10*2*(10.67/(T29/1000)^4.8704)*((R29/(1000*3600))/140)^1.852)*10)</f>
        <v>0</v>
      </c>
      <c r="V29" s="160"/>
    </row>
    <row r="30" spans="2:22" ht="33.75" customHeight="1">
      <c r="B30" s="44">
        <v>16</v>
      </c>
      <c r="C30" s="177"/>
      <c r="D30" s="187"/>
      <c r="E30" s="167">
        <f t="shared" si="0"/>
        <v>0</v>
      </c>
      <c r="F30" s="163"/>
      <c r="G30" s="189">
        <f t="shared" si="3"/>
        <v>0</v>
      </c>
      <c r="H30" s="164"/>
      <c r="I30" s="142"/>
      <c r="J30" s="177"/>
      <c r="K30" s="190"/>
      <c r="L30" s="167">
        <f t="shared" si="1"/>
        <v>0</v>
      </c>
      <c r="M30" s="163"/>
      <c r="N30" s="189">
        <f t="shared" ref="N30:N35" si="9">IF(J30=0,0,($E$10*2*(10.67/(M30/1000)^4.8704)*((K30/(1000*3600))/140)^1.852)*10)</f>
        <v>0</v>
      </c>
      <c r="O30" s="164"/>
      <c r="Q30" s="177"/>
      <c r="R30" s="190"/>
      <c r="S30" s="167">
        <f t="shared" si="2"/>
        <v>0</v>
      </c>
      <c r="T30" s="163"/>
      <c r="U30" s="189">
        <f t="shared" ref="U30:U35" si="10">IF(Q30=0,0,($E$10*2*(10.67/(T30/1000)^4.8704)*((R30/(1000*3600))/140)^1.852)*10)</f>
        <v>0</v>
      </c>
      <c r="V30" s="164"/>
    </row>
    <row r="31" spans="2:22" ht="33.75" customHeight="1">
      <c r="B31" s="44">
        <v>17</v>
      </c>
      <c r="C31" s="161"/>
      <c r="D31" s="187"/>
      <c r="E31" s="167">
        <f t="shared" si="0"/>
        <v>0</v>
      </c>
      <c r="F31" s="161"/>
      <c r="G31" s="189">
        <f t="shared" si="3"/>
        <v>0</v>
      </c>
      <c r="H31" s="165"/>
      <c r="I31" s="142"/>
      <c r="J31" s="161"/>
      <c r="K31" s="190"/>
      <c r="L31" s="167">
        <f t="shared" si="1"/>
        <v>0</v>
      </c>
      <c r="M31" s="161"/>
      <c r="N31" s="189">
        <f t="shared" si="9"/>
        <v>0</v>
      </c>
      <c r="O31" s="165"/>
      <c r="Q31" s="161"/>
      <c r="R31" s="190"/>
      <c r="S31" s="167">
        <f t="shared" si="2"/>
        <v>0</v>
      </c>
      <c r="T31" s="161"/>
      <c r="U31" s="189">
        <f t="shared" si="10"/>
        <v>0</v>
      </c>
      <c r="V31" s="165"/>
    </row>
    <row r="32" spans="2:22" ht="33.75" customHeight="1">
      <c r="B32" s="44">
        <v>18</v>
      </c>
      <c r="C32" s="161"/>
      <c r="D32" s="187"/>
      <c r="E32" s="167">
        <f t="shared" si="0"/>
        <v>0</v>
      </c>
      <c r="F32" s="161"/>
      <c r="G32" s="189">
        <f t="shared" si="3"/>
        <v>0</v>
      </c>
      <c r="H32" s="165"/>
      <c r="I32" s="142"/>
      <c r="J32" s="161"/>
      <c r="K32" s="190"/>
      <c r="L32" s="167">
        <f t="shared" si="1"/>
        <v>0</v>
      </c>
      <c r="M32" s="161"/>
      <c r="N32" s="189">
        <f t="shared" si="9"/>
        <v>0</v>
      </c>
      <c r="O32" s="165"/>
      <c r="Q32" s="161"/>
      <c r="R32" s="190"/>
      <c r="S32" s="167">
        <f t="shared" si="2"/>
        <v>0</v>
      </c>
      <c r="T32" s="161"/>
      <c r="U32" s="189">
        <f t="shared" si="10"/>
        <v>0</v>
      </c>
      <c r="V32" s="165"/>
    </row>
    <row r="33" spans="1:22" ht="33.75" customHeight="1">
      <c r="B33" s="44">
        <v>19</v>
      </c>
      <c r="C33" s="161"/>
      <c r="D33" s="187"/>
      <c r="E33" s="167">
        <f t="shared" si="0"/>
        <v>0</v>
      </c>
      <c r="F33" s="161"/>
      <c r="G33" s="189">
        <f t="shared" si="3"/>
        <v>0</v>
      </c>
      <c r="H33" s="165"/>
      <c r="I33" s="142"/>
      <c r="J33" s="161"/>
      <c r="K33" s="190"/>
      <c r="L33" s="167">
        <f t="shared" si="1"/>
        <v>0</v>
      </c>
      <c r="M33" s="161"/>
      <c r="N33" s="189">
        <f t="shared" si="9"/>
        <v>0</v>
      </c>
      <c r="O33" s="165"/>
      <c r="Q33" s="161"/>
      <c r="R33" s="190"/>
      <c r="S33" s="167">
        <f t="shared" si="2"/>
        <v>0</v>
      </c>
      <c r="T33" s="161"/>
      <c r="U33" s="189">
        <f t="shared" si="10"/>
        <v>0</v>
      </c>
      <c r="V33" s="165"/>
    </row>
    <row r="34" spans="1:22" ht="33.75" customHeight="1">
      <c r="B34" s="44">
        <v>20</v>
      </c>
      <c r="C34" s="161"/>
      <c r="D34" s="187"/>
      <c r="E34" s="167">
        <f t="shared" si="0"/>
        <v>0</v>
      </c>
      <c r="F34" s="161"/>
      <c r="G34" s="189">
        <f t="shared" si="3"/>
        <v>0</v>
      </c>
      <c r="H34" s="165"/>
      <c r="I34" s="142"/>
      <c r="J34" s="161"/>
      <c r="K34" s="190"/>
      <c r="L34" s="167">
        <f t="shared" si="1"/>
        <v>0</v>
      </c>
      <c r="M34" s="161"/>
      <c r="N34" s="189">
        <f t="shared" si="9"/>
        <v>0</v>
      </c>
      <c r="O34" s="165"/>
      <c r="Q34" s="161"/>
      <c r="R34" s="190"/>
      <c r="S34" s="167">
        <f t="shared" si="2"/>
        <v>0</v>
      </c>
      <c r="T34" s="161"/>
      <c r="U34" s="189">
        <f t="shared" si="10"/>
        <v>0</v>
      </c>
      <c r="V34" s="165"/>
    </row>
    <row r="35" spans="1:22" ht="33.75" customHeight="1">
      <c r="B35" s="48"/>
      <c r="C35" s="166"/>
      <c r="D35" s="188"/>
      <c r="E35" s="158">
        <f t="shared" si="0"/>
        <v>0</v>
      </c>
      <c r="F35" s="166"/>
      <c r="G35" s="189">
        <f t="shared" si="3"/>
        <v>0</v>
      </c>
      <c r="H35" s="165"/>
      <c r="I35" s="142"/>
      <c r="J35" s="166"/>
      <c r="K35" s="191"/>
      <c r="L35" s="158">
        <f t="shared" si="1"/>
        <v>0</v>
      </c>
      <c r="M35" s="166"/>
      <c r="N35" s="189">
        <f t="shared" si="9"/>
        <v>0</v>
      </c>
      <c r="O35" s="165"/>
      <c r="Q35" s="166"/>
      <c r="R35" s="191"/>
      <c r="S35" s="158">
        <f t="shared" si="2"/>
        <v>0</v>
      </c>
      <c r="T35" s="166"/>
      <c r="U35" s="189">
        <f t="shared" si="10"/>
        <v>0</v>
      </c>
      <c r="V35" s="165"/>
    </row>
    <row r="36" spans="1:22" ht="33.75" customHeight="1">
      <c r="B36" s="157" t="s">
        <v>2</v>
      </c>
      <c r="C36" s="178">
        <f>SUM(C15:C35)</f>
        <v>53850</v>
      </c>
      <c r="D36" s="186"/>
      <c r="E36" s="142"/>
      <c r="F36" s="142"/>
      <c r="G36" s="172">
        <f>SUM(G15:G35)</f>
        <v>19.02288580373488</v>
      </c>
      <c r="H36" s="172">
        <f>MAXA(H15:H35)</f>
        <v>24.2</v>
      </c>
      <c r="I36" s="142"/>
      <c r="J36" s="178">
        <f>SUM(J15:J34)</f>
        <v>106100</v>
      </c>
      <c r="L36" s="142"/>
      <c r="M36" s="142"/>
      <c r="N36" s="172">
        <f>SUM(N15:N35)</f>
        <v>14.576994045702211</v>
      </c>
      <c r="O36" s="172">
        <f>MAXA(O15:O35)</f>
        <v>36.700000000000003</v>
      </c>
      <c r="Q36" s="178">
        <f>SUM(Q15:Q35)</f>
        <v>54600</v>
      </c>
      <c r="S36" s="142"/>
      <c r="T36" s="142"/>
      <c r="U36" s="172">
        <f>SUM(U15:U35)</f>
        <v>21.910174182175904</v>
      </c>
      <c r="V36" s="172">
        <f>MAXA(V15:V35)</f>
        <v>26.7</v>
      </c>
    </row>
    <row r="37" spans="1:22" ht="33.75" customHeight="1">
      <c r="C37" s="204" t="s">
        <v>18</v>
      </c>
      <c r="D37" s="205"/>
      <c r="E37" s="213">
        <f>MAXA(F15:F35)</f>
        <v>100</v>
      </c>
      <c r="F37" s="214"/>
      <c r="J37" s="204" t="s">
        <v>18</v>
      </c>
      <c r="K37" s="205"/>
      <c r="L37" s="192">
        <f>MAXA(M15:M35)</f>
        <v>150</v>
      </c>
      <c r="M37" s="193"/>
      <c r="Q37" s="204" t="s">
        <v>18</v>
      </c>
      <c r="R37" s="205"/>
      <c r="S37" s="206">
        <f>MAXA(T15:T35)</f>
        <v>125</v>
      </c>
      <c r="T37" s="207"/>
    </row>
    <row r="38" spans="1:22" ht="33.75" customHeight="1">
      <c r="B38" s="46"/>
      <c r="C38" s="46"/>
      <c r="D38" s="46"/>
      <c r="E38" s="46"/>
      <c r="F38" s="46"/>
      <c r="J38" s="46"/>
      <c r="K38" s="46"/>
      <c r="L38" s="46"/>
      <c r="M38" s="46"/>
      <c r="N38" s="46"/>
    </row>
    <row r="39" spans="1:22" ht="33.75" customHeight="1">
      <c r="C39" s="210" t="s">
        <v>11</v>
      </c>
      <c r="D39" s="211"/>
      <c r="E39" s="211"/>
      <c r="F39" s="211"/>
      <c r="G39" s="211"/>
      <c r="H39" s="212"/>
      <c r="K39" s="49" t="s">
        <v>11</v>
      </c>
      <c r="L39" s="50"/>
      <c r="M39" s="50"/>
      <c r="N39" s="50"/>
      <c r="O39" s="51"/>
      <c r="R39" s="49" t="s">
        <v>11</v>
      </c>
      <c r="S39" s="50"/>
      <c r="T39" s="50"/>
      <c r="U39" s="50"/>
      <c r="V39" s="51"/>
    </row>
    <row r="40" spans="1:22" ht="33.75" customHeight="1">
      <c r="C40" s="179" t="s">
        <v>4</v>
      </c>
      <c r="D40" s="180"/>
      <c r="E40" s="45" t="s">
        <v>14</v>
      </c>
      <c r="F40" s="42" t="s">
        <v>8</v>
      </c>
      <c r="G40" s="43" t="s">
        <v>19</v>
      </c>
      <c r="H40" s="43" t="s">
        <v>15</v>
      </c>
      <c r="K40" s="45" t="s">
        <v>4</v>
      </c>
      <c r="L40" s="45" t="s">
        <v>14</v>
      </c>
      <c r="M40" s="19" t="s">
        <v>8</v>
      </c>
      <c r="N40" s="45" t="s">
        <v>19</v>
      </c>
      <c r="O40" s="45" t="s">
        <v>15</v>
      </c>
      <c r="R40" s="45" t="s">
        <v>4</v>
      </c>
      <c r="S40" s="45" t="s">
        <v>14</v>
      </c>
      <c r="T40" s="19" t="s">
        <v>8</v>
      </c>
      <c r="U40" s="45" t="s">
        <v>19</v>
      </c>
      <c r="V40" s="45" t="s">
        <v>15</v>
      </c>
    </row>
    <row r="41" spans="1:22" ht="33.75" customHeight="1">
      <c r="C41" s="208">
        <f>C36</f>
        <v>53850</v>
      </c>
      <c r="D41" s="209"/>
      <c r="E41" s="181">
        <f>E37</f>
        <v>100</v>
      </c>
      <c r="F41" s="194">
        <f>G36+H36</f>
        <v>43.222885803734883</v>
      </c>
      <c r="G41" s="173" t="s">
        <v>88</v>
      </c>
      <c r="H41" s="174">
        <v>3</v>
      </c>
      <c r="K41" s="181">
        <f>J36</f>
        <v>106100</v>
      </c>
      <c r="L41" s="181">
        <f>L37</f>
        <v>150</v>
      </c>
      <c r="M41" s="195">
        <f>N36+O36</f>
        <v>51.27699404570221</v>
      </c>
      <c r="N41" s="173" t="s">
        <v>88</v>
      </c>
      <c r="O41" s="196">
        <v>5.7</v>
      </c>
      <c r="R41" s="181">
        <f>Q36</f>
        <v>54600</v>
      </c>
      <c r="S41" s="181">
        <f>S37</f>
        <v>125</v>
      </c>
      <c r="T41" s="195">
        <f>U36+V36</f>
        <v>48.610174182175903</v>
      </c>
      <c r="U41" s="173" t="s">
        <v>88</v>
      </c>
      <c r="V41" s="196">
        <v>2.4</v>
      </c>
    </row>
    <row r="42" spans="1:22" ht="33.75" customHeight="1">
      <c r="A42" s="23"/>
      <c r="J42" s="10"/>
      <c r="K42" s="10"/>
      <c r="L42" s="10"/>
      <c r="M42" s="10"/>
      <c r="N42" s="10"/>
    </row>
    <row r="43" spans="1:22" ht="33.75" customHeight="1">
      <c r="A43" s="23"/>
      <c r="H43" s="23"/>
      <c r="I43" s="10"/>
      <c r="J43" s="10"/>
      <c r="K43" s="10"/>
      <c r="L43" s="10"/>
      <c r="M43" s="10"/>
      <c r="N43" s="10"/>
    </row>
    <row r="44" spans="1:22" ht="33.75" customHeight="1">
      <c r="A44" s="23"/>
      <c r="H44" s="33"/>
    </row>
    <row r="45" spans="1:22" ht="33.75" customHeight="1">
      <c r="A45" s="23"/>
      <c r="B45" s="24"/>
      <c r="C45" s="24"/>
      <c r="D45" s="24"/>
      <c r="E45" s="24"/>
      <c r="F45" s="34"/>
      <c r="G45" s="34"/>
      <c r="H45" s="23"/>
      <c r="I45" s="1"/>
      <c r="J45" s="11"/>
      <c r="K45" s="12"/>
      <c r="L45" s="12"/>
      <c r="M45" s="12"/>
      <c r="N45" s="12"/>
      <c r="V45" s="216"/>
    </row>
    <row r="46" spans="1:22" ht="45" customHeight="1">
      <c r="E46" s="11"/>
      <c r="F46" s="11"/>
      <c r="G46" s="11"/>
      <c r="H46" s="11"/>
      <c r="M46" s="13"/>
      <c r="N46" s="13"/>
    </row>
    <row r="47" spans="1:22" ht="46.5" customHeight="1">
      <c r="E47" s="1"/>
      <c r="F47" s="1"/>
      <c r="G47" s="11"/>
      <c r="H47" s="11"/>
      <c r="M47" s="1"/>
      <c r="N47" s="1"/>
    </row>
    <row r="48" spans="1:22" ht="33.75" customHeight="1">
      <c r="E48" s="1"/>
      <c r="F48" s="1"/>
      <c r="G48" s="1"/>
      <c r="H48" s="1"/>
      <c r="I48" s="10"/>
      <c r="J48" s="11"/>
      <c r="K48" s="1"/>
      <c r="L48" s="1"/>
      <c r="M48" s="1"/>
      <c r="N48" s="1"/>
    </row>
    <row r="49" spans="1:21" ht="33.75" customHeight="1">
      <c r="E49" s="1"/>
      <c r="F49" s="1"/>
      <c r="G49" s="1"/>
      <c r="H49" s="1"/>
      <c r="I49" s="3"/>
      <c r="J49" s="12"/>
      <c r="K49" s="1"/>
      <c r="L49" s="1"/>
      <c r="M49" s="1"/>
      <c r="N49" s="1"/>
    </row>
    <row r="50" spans="1:21" ht="33.75" customHeight="1">
      <c r="B50" s="1"/>
      <c r="C50" s="1"/>
      <c r="D50" s="1"/>
      <c r="E50" s="1"/>
      <c r="F50" s="1"/>
      <c r="G50" s="1"/>
      <c r="H50" s="1"/>
      <c r="M50" s="1"/>
      <c r="N50" s="1"/>
    </row>
    <row r="51" spans="1:21" ht="33.75" customHeight="1">
      <c r="I51" s="198" t="s">
        <v>79</v>
      </c>
      <c r="J51" s="198"/>
      <c r="K51" s="198"/>
      <c r="L51" s="198"/>
    </row>
    <row r="52" spans="1:21" ht="33.75" customHeight="1">
      <c r="F52" s="197" t="s">
        <v>10</v>
      </c>
      <c r="G52" s="198"/>
      <c r="H52" s="198"/>
      <c r="I52" s="198"/>
    </row>
    <row r="56" spans="1:21" ht="33.75" customHeight="1"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</row>
    <row r="57" spans="1:21" ht="33.75" customHeight="1"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</row>
    <row r="58" spans="1:21" ht="24" customHeight="1" thickBot="1"/>
    <row r="59" spans="1:21" ht="24" customHeight="1">
      <c r="A59" s="80" t="s">
        <v>20</v>
      </c>
      <c r="B59" s="146" t="s">
        <v>21</v>
      </c>
      <c r="C59" s="147"/>
      <c r="D59" s="148"/>
      <c r="E59" s="81" t="s">
        <v>20</v>
      </c>
      <c r="F59" s="139" t="s">
        <v>87</v>
      </c>
      <c r="G59" s="140"/>
      <c r="H59" s="141"/>
      <c r="I59" s="81" t="s">
        <v>20</v>
      </c>
      <c r="J59" s="113" t="s">
        <v>77</v>
      </c>
      <c r="K59" s="114"/>
      <c r="L59" s="82" t="s">
        <v>20</v>
      </c>
      <c r="Q59" s="116" t="s">
        <v>37</v>
      </c>
      <c r="R59" s="117" t="s">
        <v>38</v>
      </c>
      <c r="S59" s="117"/>
      <c r="T59" s="117" t="s">
        <v>78</v>
      </c>
      <c r="U59" s="118" t="s">
        <v>39</v>
      </c>
    </row>
    <row r="60" spans="1:21" ht="24" customHeight="1">
      <c r="A60" s="83" t="s">
        <v>22</v>
      </c>
      <c r="B60" s="84" t="s">
        <v>23</v>
      </c>
      <c r="C60" s="85" t="s">
        <v>24</v>
      </c>
      <c r="D60" s="86" t="s">
        <v>25</v>
      </c>
      <c r="E60" s="87" t="s">
        <v>22</v>
      </c>
      <c r="F60" s="83" t="s">
        <v>26</v>
      </c>
      <c r="G60" s="87" t="s">
        <v>26</v>
      </c>
      <c r="H60" s="88" t="s">
        <v>26</v>
      </c>
      <c r="I60" s="87" t="s">
        <v>22</v>
      </c>
      <c r="J60" s="83" t="s">
        <v>26</v>
      </c>
      <c r="K60" s="88" t="s">
        <v>26</v>
      </c>
      <c r="L60" s="88" t="s">
        <v>22</v>
      </c>
      <c r="Q60" s="119">
        <v>6510722</v>
      </c>
      <c r="R60" s="143" t="s">
        <v>40</v>
      </c>
      <c r="S60" s="143" t="s">
        <v>41</v>
      </c>
      <c r="T60" s="143" t="s">
        <v>42</v>
      </c>
      <c r="U60" s="120" t="s">
        <v>43</v>
      </c>
    </row>
    <row r="61" spans="1:21" ht="24" customHeight="1" thickBot="1">
      <c r="A61" s="89" t="s">
        <v>27</v>
      </c>
      <c r="B61" s="90" t="s">
        <v>28</v>
      </c>
      <c r="C61" s="91" t="s">
        <v>29</v>
      </c>
      <c r="D61" s="92" t="s">
        <v>30</v>
      </c>
      <c r="E61" s="93" t="s">
        <v>27</v>
      </c>
      <c r="F61" s="89" t="s">
        <v>31</v>
      </c>
      <c r="G61" s="93" t="s">
        <v>32</v>
      </c>
      <c r="H61" s="94" t="s">
        <v>33</v>
      </c>
      <c r="I61" s="93" t="s">
        <v>27</v>
      </c>
      <c r="J61" s="89" t="s">
        <v>34</v>
      </c>
      <c r="K61" s="94" t="s">
        <v>35</v>
      </c>
      <c r="L61" s="94" t="s">
        <v>27</v>
      </c>
      <c r="O61" s="70"/>
      <c r="Q61" s="121">
        <v>6510723</v>
      </c>
      <c r="R61" s="144"/>
      <c r="S61" s="144" t="s">
        <v>44</v>
      </c>
      <c r="T61" s="144" t="s">
        <v>42</v>
      </c>
      <c r="U61" s="122" t="s">
        <v>45</v>
      </c>
    </row>
    <row r="62" spans="1:21" ht="24" customHeight="1">
      <c r="A62" s="127">
        <v>1</v>
      </c>
      <c r="B62" s="97"/>
      <c r="C62" s="5"/>
      <c r="D62" s="98"/>
      <c r="E62" s="53">
        <v>1</v>
      </c>
      <c r="F62" s="97"/>
      <c r="G62" s="47">
        <v>17000</v>
      </c>
      <c r="H62" s="96">
        <v>13300</v>
      </c>
      <c r="I62" s="53">
        <v>1</v>
      </c>
      <c r="J62" s="95">
        <v>23300</v>
      </c>
      <c r="K62" s="96">
        <v>25600</v>
      </c>
      <c r="L62" s="128">
        <v>1</v>
      </c>
      <c r="O62" s="78"/>
      <c r="Q62" s="123">
        <v>6510824</v>
      </c>
      <c r="R62" s="145"/>
      <c r="S62" s="145" t="s">
        <v>46</v>
      </c>
      <c r="T62" s="145" t="s">
        <v>47</v>
      </c>
      <c r="U62" s="124" t="s">
        <v>48</v>
      </c>
    </row>
    <row r="63" spans="1:21" ht="24" customHeight="1">
      <c r="A63" s="127">
        <v>1.1000000000000001</v>
      </c>
      <c r="B63" s="95">
        <v>5310</v>
      </c>
      <c r="C63" s="47">
        <v>9240</v>
      </c>
      <c r="D63" s="96">
        <v>12800</v>
      </c>
      <c r="E63" s="53">
        <v>1.1000000000000001</v>
      </c>
      <c r="F63" s="95">
        <v>12600</v>
      </c>
      <c r="G63" s="138">
        <v>19000</v>
      </c>
      <c r="H63" s="96">
        <v>15900</v>
      </c>
      <c r="I63" s="53">
        <v>1.1000000000000001</v>
      </c>
      <c r="J63" s="95">
        <v>26100</v>
      </c>
      <c r="K63" s="96">
        <v>29000</v>
      </c>
      <c r="L63" s="128">
        <v>1.1000000000000001</v>
      </c>
      <c r="O63" s="78"/>
      <c r="Q63" s="119">
        <v>6510825</v>
      </c>
      <c r="R63" s="143" t="s">
        <v>49</v>
      </c>
      <c r="S63" s="143" t="s">
        <v>50</v>
      </c>
      <c r="T63" s="143" t="s">
        <v>42</v>
      </c>
      <c r="U63" s="120" t="s">
        <v>43</v>
      </c>
    </row>
    <row r="64" spans="1:21" ht="24" customHeight="1">
      <c r="A64" s="127">
        <v>1.2</v>
      </c>
      <c r="B64" s="95">
        <v>5700</v>
      </c>
      <c r="C64" s="47">
        <v>10100</v>
      </c>
      <c r="D64" s="96">
        <v>13900</v>
      </c>
      <c r="E64" s="53">
        <v>1.2</v>
      </c>
      <c r="F64" s="95">
        <v>14000</v>
      </c>
      <c r="G64" s="47">
        <v>21000</v>
      </c>
      <c r="H64" s="96">
        <v>18500</v>
      </c>
      <c r="I64" s="53">
        <v>1.2</v>
      </c>
      <c r="J64" s="95">
        <v>28700</v>
      </c>
      <c r="K64" s="96">
        <v>32300</v>
      </c>
      <c r="L64" s="128">
        <v>1.2</v>
      </c>
      <c r="O64" s="78"/>
      <c r="Q64" s="121">
        <v>6510826</v>
      </c>
      <c r="R64" s="144"/>
      <c r="S64" s="144" t="s">
        <v>51</v>
      </c>
      <c r="T64" s="144" t="s">
        <v>42</v>
      </c>
      <c r="U64" s="122" t="s">
        <v>45</v>
      </c>
    </row>
    <row r="65" spans="1:21" ht="24" customHeight="1">
      <c r="A65" s="127">
        <v>1.3</v>
      </c>
      <c r="B65" s="95">
        <v>6080</v>
      </c>
      <c r="C65" s="47">
        <v>11000</v>
      </c>
      <c r="D65" s="96">
        <v>14900</v>
      </c>
      <c r="E65" s="53">
        <v>1.3</v>
      </c>
      <c r="F65" s="95">
        <v>15300</v>
      </c>
      <c r="G65" s="47">
        <v>22800</v>
      </c>
      <c r="H65" s="96">
        <v>21000</v>
      </c>
      <c r="I65" s="53">
        <v>1.3</v>
      </c>
      <c r="J65" s="95">
        <v>31300</v>
      </c>
      <c r="K65" s="96">
        <v>35500</v>
      </c>
      <c r="L65" s="128">
        <v>1.3</v>
      </c>
      <c r="O65" s="78"/>
      <c r="Q65" s="121">
        <v>6510724</v>
      </c>
      <c r="R65" s="144"/>
      <c r="S65" s="144" t="s">
        <v>52</v>
      </c>
      <c r="T65" s="144" t="s">
        <v>47</v>
      </c>
      <c r="U65" s="122" t="s">
        <v>48</v>
      </c>
    </row>
    <row r="66" spans="1:21" ht="24" customHeight="1">
      <c r="A66" s="127">
        <v>1.4</v>
      </c>
      <c r="B66" s="95">
        <v>6460</v>
      </c>
      <c r="C66" s="47">
        <v>11800</v>
      </c>
      <c r="D66" s="96">
        <v>15900</v>
      </c>
      <c r="E66" s="53">
        <v>1.4</v>
      </c>
      <c r="F66" s="95">
        <v>16600</v>
      </c>
      <c r="G66" s="47">
        <v>24500</v>
      </c>
      <c r="H66" s="96">
        <v>23400</v>
      </c>
      <c r="I66" s="53">
        <v>1.4</v>
      </c>
      <c r="J66" s="95">
        <v>33800</v>
      </c>
      <c r="K66" s="96">
        <v>38600</v>
      </c>
      <c r="L66" s="128">
        <v>1.4</v>
      </c>
      <c r="O66" s="78"/>
      <c r="Q66" s="121">
        <v>6510827</v>
      </c>
      <c r="R66" s="144"/>
      <c r="S66" s="144" t="s">
        <v>53</v>
      </c>
      <c r="T66" s="144" t="s">
        <v>42</v>
      </c>
      <c r="U66" s="122" t="s">
        <v>54</v>
      </c>
    </row>
    <row r="67" spans="1:21" ht="24" customHeight="1">
      <c r="A67" s="127">
        <v>1.5</v>
      </c>
      <c r="B67" s="95">
        <v>6830</v>
      </c>
      <c r="C67" s="47">
        <v>12500</v>
      </c>
      <c r="D67" s="96">
        <v>16800</v>
      </c>
      <c r="E67" s="53">
        <v>1.5</v>
      </c>
      <c r="F67" s="95">
        <v>17800</v>
      </c>
      <c r="G67" s="47">
        <v>26200</v>
      </c>
      <c r="H67" s="96">
        <v>25700</v>
      </c>
      <c r="I67" s="53">
        <v>1.5</v>
      </c>
      <c r="J67" s="95">
        <v>36200</v>
      </c>
      <c r="K67" s="96">
        <v>41600</v>
      </c>
      <c r="L67" s="128">
        <v>1.5</v>
      </c>
      <c r="O67" s="78"/>
      <c r="Q67" s="121">
        <v>6510828</v>
      </c>
      <c r="R67" s="144"/>
      <c r="S67" s="144" t="s">
        <v>55</v>
      </c>
      <c r="T67" s="144" t="s">
        <v>47</v>
      </c>
      <c r="U67" s="122" t="s">
        <v>56</v>
      </c>
    </row>
    <row r="68" spans="1:21" ht="24" customHeight="1">
      <c r="A68" s="127">
        <v>1.6</v>
      </c>
      <c r="B68" s="95">
        <v>7190</v>
      </c>
      <c r="C68" s="47">
        <v>13300</v>
      </c>
      <c r="D68" s="96">
        <v>17700</v>
      </c>
      <c r="E68" s="53">
        <v>1.6</v>
      </c>
      <c r="F68" s="95">
        <v>18900</v>
      </c>
      <c r="G68" s="47">
        <v>27800</v>
      </c>
      <c r="H68" s="96">
        <v>28000</v>
      </c>
      <c r="I68" s="53">
        <v>1.6</v>
      </c>
      <c r="J68" s="95">
        <v>39600</v>
      </c>
      <c r="K68" s="96">
        <v>44500</v>
      </c>
      <c r="L68" s="128">
        <v>1.6</v>
      </c>
      <c r="Q68" s="123">
        <v>6510829</v>
      </c>
      <c r="R68" s="145"/>
      <c r="S68" s="145" t="s">
        <v>57</v>
      </c>
      <c r="T68" s="145" t="s">
        <v>58</v>
      </c>
      <c r="U68" s="124" t="s">
        <v>59</v>
      </c>
    </row>
    <row r="69" spans="1:21" ht="24" customHeight="1">
      <c r="A69" s="127">
        <v>1.7</v>
      </c>
      <c r="B69" s="95">
        <v>7540</v>
      </c>
      <c r="C69" s="47">
        <v>14000</v>
      </c>
      <c r="D69" s="96">
        <v>18600</v>
      </c>
      <c r="E69" s="53">
        <v>1.7</v>
      </c>
      <c r="F69" s="95">
        <v>20000</v>
      </c>
      <c r="G69" s="47">
        <v>29300</v>
      </c>
      <c r="H69" s="96">
        <v>30200</v>
      </c>
      <c r="I69" s="53">
        <v>1.7</v>
      </c>
      <c r="J69" s="95">
        <v>40900</v>
      </c>
      <c r="K69" s="96">
        <v>47300</v>
      </c>
      <c r="L69" s="128">
        <v>1.7</v>
      </c>
      <c r="Q69" s="119">
        <v>6510830</v>
      </c>
      <c r="R69" s="143" t="s">
        <v>60</v>
      </c>
      <c r="S69" s="143" t="s">
        <v>61</v>
      </c>
      <c r="T69" s="143" t="s">
        <v>42</v>
      </c>
      <c r="U69" s="120" t="s">
        <v>54</v>
      </c>
    </row>
    <row r="70" spans="1:21" ht="24" customHeight="1">
      <c r="A70" s="127">
        <v>1.8</v>
      </c>
      <c r="B70" s="95">
        <v>7880</v>
      </c>
      <c r="C70" s="47">
        <v>14600</v>
      </c>
      <c r="D70" s="96">
        <v>19400</v>
      </c>
      <c r="E70" s="53">
        <v>1.8</v>
      </c>
      <c r="F70" s="95">
        <v>21000</v>
      </c>
      <c r="G70" s="47">
        <v>30700</v>
      </c>
      <c r="H70" s="96">
        <v>32400</v>
      </c>
      <c r="I70" s="53">
        <v>1.8</v>
      </c>
      <c r="J70" s="95">
        <v>43100</v>
      </c>
      <c r="K70" s="96">
        <v>50000</v>
      </c>
      <c r="L70" s="128">
        <v>1.8</v>
      </c>
      <c r="Q70" s="121">
        <v>6510831</v>
      </c>
      <c r="R70" s="144"/>
      <c r="S70" s="144" t="s">
        <v>62</v>
      </c>
      <c r="T70" s="144" t="s">
        <v>47</v>
      </c>
      <c r="U70" s="122" t="s">
        <v>56</v>
      </c>
    </row>
    <row r="71" spans="1:21" ht="24" customHeight="1">
      <c r="A71" s="127">
        <v>1.9</v>
      </c>
      <c r="B71" s="95">
        <v>8220</v>
      </c>
      <c r="C71" s="47">
        <v>15200</v>
      </c>
      <c r="D71" s="96">
        <v>20200</v>
      </c>
      <c r="E71" s="53">
        <v>1.9</v>
      </c>
      <c r="F71" s="95">
        <v>22000</v>
      </c>
      <c r="G71" s="47">
        <v>32100</v>
      </c>
      <c r="H71" s="96">
        <v>34400</v>
      </c>
      <c r="I71" s="53">
        <v>1.9</v>
      </c>
      <c r="J71" s="95">
        <v>45200</v>
      </c>
      <c r="K71" s="96">
        <v>52600</v>
      </c>
      <c r="L71" s="128">
        <v>1.9</v>
      </c>
      <c r="Q71" s="123">
        <v>6510739</v>
      </c>
      <c r="R71" s="145"/>
      <c r="S71" s="145" t="s">
        <v>63</v>
      </c>
      <c r="T71" s="145" t="s">
        <v>58</v>
      </c>
      <c r="U71" s="124" t="s">
        <v>59</v>
      </c>
    </row>
    <row r="72" spans="1:21" ht="24" customHeight="1">
      <c r="A72" s="129">
        <v>2</v>
      </c>
      <c r="B72" s="99">
        <v>8540</v>
      </c>
      <c r="C72" s="138">
        <v>15800</v>
      </c>
      <c r="D72" s="100">
        <v>20900</v>
      </c>
      <c r="E72" s="54">
        <v>2</v>
      </c>
      <c r="F72" s="99">
        <v>22900</v>
      </c>
      <c r="G72" s="138">
        <v>33400</v>
      </c>
      <c r="H72" s="100">
        <v>36400</v>
      </c>
      <c r="I72" s="54">
        <v>2</v>
      </c>
      <c r="J72" s="99">
        <v>47300</v>
      </c>
      <c r="K72" s="100">
        <v>55100</v>
      </c>
      <c r="L72" s="130">
        <v>2</v>
      </c>
      <c r="Q72" s="119">
        <v>6510832</v>
      </c>
      <c r="R72" s="143" t="s">
        <v>64</v>
      </c>
      <c r="S72" s="120" t="s">
        <v>65</v>
      </c>
      <c r="T72" s="143" t="s">
        <v>42</v>
      </c>
      <c r="U72" s="120" t="s">
        <v>66</v>
      </c>
    </row>
    <row r="73" spans="1:21" ht="24" customHeight="1">
      <c r="A73" s="127">
        <v>2.1</v>
      </c>
      <c r="B73" s="95">
        <v>8860</v>
      </c>
      <c r="C73" s="47">
        <v>16300</v>
      </c>
      <c r="D73" s="96">
        <v>21600</v>
      </c>
      <c r="E73" s="53">
        <v>2.1</v>
      </c>
      <c r="F73" s="95">
        <v>23800</v>
      </c>
      <c r="G73" s="47">
        <v>34600</v>
      </c>
      <c r="H73" s="96">
        <v>48400</v>
      </c>
      <c r="I73" s="53">
        <v>2.1</v>
      </c>
      <c r="J73" s="95">
        <v>49300</v>
      </c>
      <c r="K73" s="96">
        <v>57500</v>
      </c>
      <c r="L73" s="128">
        <v>2.1</v>
      </c>
      <c r="Q73" s="123">
        <v>6510725</v>
      </c>
      <c r="R73" s="145"/>
      <c r="S73" s="124" t="s">
        <v>67</v>
      </c>
      <c r="T73" s="145" t="s">
        <v>47</v>
      </c>
      <c r="U73" s="124" t="s">
        <v>68</v>
      </c>
    </row>
    <row r="74" spans="1:21" ht="24" customHeight="1">
      <c r="A74" s="127">
        <v>2.2000000000000002</v>
      </c>
      <c r="B74" s="95">
        <v>9170</v>
      </c>
      <c r="C74" s="47">
        <v>16900</v>
      </c>
      <c r="D74" s="96">
        <v>22300</v>
      </c>
      <c r="E74" s="53">
        <v>2.2000000000000002</v>
      </c>
      <c r="F74" s="95">
        <v>24600</v>
      </c>
      <c r="G74" s="47">
        <v>35700</v>
      </c>
      <c r="H74" s="96">
        <v>40200</v>
      </c>
      <c r="I74" s="53">
        <v>2.2000000000000002</v>
      </c>
      <c r="J74" s="95">
        <v>51200</v>
      </c>
      <c r="K74" s="96">
        <v>59800</v>
      </c>
      <c r="L74" s="128">
        <v>2.2000000000000002</v>
      </c>
      <c r="Q74" s="119">
        <v>6510741</v>
      </c>
      <c r="R74" s="143" t="s">
        <v>69</v>
      </c>
      <c r="S74" s="120" t="s">
        <v>70</v>
      </c>
      <c r="T74" s="143" t="s">
        <v>42</v>
      </c>
      <c r="U74" s="120" t="s">
        <v>66</v>
      </c>
    </row>
    <row r="75" spans="1:21" ht="24" customHeight="1">
      <c r="A75" s="127">
        <v>2.2999999999999998</v>
      </c>
      <c r="B75" s="95">
        <v>9470</v>
      </c>
      <c r="C75" s="47">
        <v>17300</v>
      </c>
      <c r="D75" s="96">
        <v>22900</v>
      </c>
      <c r="E75" s="53">
        <v>2.2999999999999998</v>
      </c>
      <c r="F75" s="95">
        <v>25300</v>
      </c>
      <c r="G75" s="47">
        <v>36800</v>
      </c>
      <c r="H75" s="96">
        <v>42100</v>
      </c>
      <c r="I75" s="53">
        <v>2.2999999999999998</v>
      </c>
      <c r="J75" s="95">
        <v>53100</v>
      </c>
      <c r="K75" s="96">
        <v>62100</v>
      </c>
      <c r="L75" s="128">
        <v>2.2999999999999998</v>
      </c>
      <c r="Q75" s="123">
        <v>6510743</v>
      </c>
      <c r="R75" s="145"/>
      <c r="S75" s="124" t="s">
        <v>71</v>
      </c>
      <c r="T75" s="145" t="s">
        <v>47</v>
      </c>
      <c r="U75" s="124" t="s">
        <v>68</v>
      </c>
    </row>
    <row r="76" spans="1:21" ht="24" customHeight="1">
      <c r="A76" s="127">
        <v>2.4</v>
      </c>
      <c r="B76" s="95">
        <v>9770</v>
      </c>
      <c r="C76" s="47">
        <v>17800</v>
      </c>
      <c r="D76" s="96">
        <v>23600</v>
      </c>
      <c r="E76" s="53">
        <v>2.4</v>
      </c>
      <c r="F76" s="95">
        <v>26000</v>
      </c>
      <c r="G76" s="47">
        <v>37800</v>
      </c>
      <c r="H76" s="96">
        <v>43800</v>
      </c>
      <c r="I76" s="53">
        <v>2.4</v>
      </c>
      <c r="J76" s="95">
        <v>54900</v>
      </c>
      <c r="K76" s="96">
        <v>64200</v>
      </c>
      <c r="L76" s="128">
        <v>2.4</v>
      </c>
      <c r="Q76" s="125">
        <v>6510745</v>
      </c>
      <c r="R76" s="125" t="s">
        <v>72</v>
      </c>
      <c r="S76" s="126" t="s">
        <v>73</v>
      </c>
      <c r="T76" s="125" t="s">
        <v>47</v>
      </c>
      <c r="U76" s="126" t="s">
        <v>74</v>
      </c>
    </row>
    <row r="77" spans="1:21" ht="24" customHeight="1">
      <c r="A77" s="127">
        <v>2.5</v>
      </c>
      <c r="B77" s="95">
        <v>10100</v>
      </c>
      <c r="C77" s="47">
        <v>18200</v>
      </c>
      <c r="D77" s="96">
        <v>24100</v>
      </c>
      <c r="E77" s="53">
        <v>2.5</v>
      </c>
      <c r="F77" s="95">
        <v>26700</v>
      </c>
      <c r="G77" s="47">
        <v>38800</v>
      </c>
      <c r="H77" s="96">
        <v>45500</v>
      </c>
      <c r="I77" s="53">
        <v>2.5</v>
      </c>
      <c r="J77" s="95">
        <v>56600</v>
      </c>
      <c r="K77" s="96">
        <v>66300</v>
      </c>
      <c r="L77" s="128">
        <v>2.5</v>
      </c>
      <c r="Q77" s="125">
        <v>6510833</v>
      </c>
      <c r="R77" s="125" t="s">
        <v>75</v>
      </c>
      <c r="S77" s="126" t="s">
        <v>76</v>
      </c>
      <c r="T77" s="125" t="s">
        <v>47</v>
      </c>
      <c r="U77" s="126" t="s">
        <v>74</v>
      </c>
    </row>
    <row r="78" spans="1:21" ht="24" customHeight="1">
      <c r="A78" s="127">
        <v>2.6</v>
      </c>
      <c r="B78" s="95">
        <v>10300</v>
      </c>
      <c r="C78" s="47">
        <v>18600</v>
      </c>
      <c r="D78" s="96">
        <v>24700</v>
      </c>
      <c r="E78" s="53">
        <v>2.6</v>
      </c>
      <c r="F78" s="95">
        <v>27300</v>
      </c>
      <c r="G78" s="47">
        <v>39700</v>
      </c>
      <c r="H78" s="96">
        <v>47100</v>
      </c>
      <c r="I78" s="53">
        <v>2.6</v>
      </c>
      <c r="J78" s="95">
        <v>58300</v>
      </c>
      <c r="K78" s="96">
        <v>68300</v>
      </c>
      <c r="L78" s="128">
        <v>2.6</v>
      </c>
    </row>
    <row r="79" spans="1:21" ht="24" customHeight="1">
      <c r="A79" s="95">
        <v>2.7</v>
      </c>
      <c r="B79" s="95">
        <v>10600</v>
      </c>
      <c r="C79" s="47">
        <v>1900</v>
      </c>
      <c r="D79" s="96">
        <v>25200</v>
      </c>
      <c r="E79" s="47">
        <v>2.7</v>
      </c>
      <c r="F79" s="95">
        <v>27800</v>
      </c>
      <c r="G79" s="47">
        <v>40500</v>
      </c>
      <c r="H79" s="96">
        <v>48700</v>
      </c>
      <c r="I79" s="47">
        <v>2.7</v>
      </c>
      <c r="J79" s="95">
        <v>59900</v>
      </c>
      <c r="K79" s="96">
        <v>70200</v>
      </c>
      <c r="L79" s="96">
        <v>2.7</v>
      </c>
    </row>
    <row r="80" spans="1:21" ht="24" customHeight="1">
      <c r="A80" s="95">
        <v>2.8</v>
      </c>
      <c r="B80" s="95">
        <v>10900</v>
      </c>
      <c r="C80" s="47">
        <v>19700</v>
      </c>
      <c r="D80" s="96">
        <v>25700</v>
      </c>
      <c r="E80" s="47">
        <v>2.8</v>
      </c>
      <c r="F80" s="95">
        <v>28400</v>
      </c>
      <c r="G80" s="47">
        <v>41300</v>
      </c>
      <c r="H80" s="96">
        <v>50200</v>
      </c>
      <c r="I80" s="47">
        <v>2.8</v>
      </c>
      <c r="J80" s="95">
        <v>61500</v>
      </c>
      <c r="K80" s="96">
        <v>72100</v>
      </c>
      <c r="L80" s="96">
        <v>2.8</v>
      </c>
    </row>
    <row r="81" spans="1:12" ht="24" customHeight="1">
      <c r="A81" s="127">
        <v>2.9</v>
      </c>
      <c r="B81" s="95">
        <v>11100</v>
      </c>
      <c r="C81" s="47">
        <v>20000</v>
      </c>
      <c r="D81" s="96">
        <v>26200</v>
      </c>
      <c r="E81" s="53">
        <v>2.9</v>
      </c>
      <c r="F81" s="95">
        <v>28800</v>
      </c>
      <c r="G81" s="47">
        <v>42000</v>
      </c>
      <c r="H81" s="96">
        <v>51600</v>
      </c>
      <c r="I81" s="53">
        <v>2.9</v>
      </c>
      <c r="J81" s="95">
        <v>63000</v>
      </c>
      <c r="K81" s="96">
        <v>73800</v>
      </c>
      <c r="L81" s="128">
        <v>2.9</v>
      </c>
    </row>
    <row r="82" spans="1:12" ht="24" customHeight="1">
      <c r="A82" s="129">
        <v>3</v>
      </c>
      <c r="B82" s="99">
        <v>11400</v>
      </c>
      <c r="C82" s="69">
        <v>20300</v>
      </c>
      <c r="D82" s="100">
        <v>26600</v>
      </c>
      <c r="E82" s="54">
        <v>3</v>
      </c>
      <c r="F82" s="99">
        <v>29300</v>
      </c>
      <c r="G82" s="55">
        <v>42700</v>
      </c>
      <c r="H82" s="101">
        <v>53000</v>
      </c>
      <c r="I82" s="54">
        <v>3</v>
      </c>
      <c r="J82" s="99">
        <v>64400</v>
      </c>
      <c r="K82" s="100">
        <v>75500</v>
      </c>
      <c r="L82" s="130">
        <v>3</v>
      </c>
    </row>
    <row r="83" spans="1:12" ht="24" customHeight="1">
      <c r="A83" s="95" t="s">
        <v>36</v>
      </c>
      <c r="B83" s="95">
        <v>11600</v>
      </c>
      <c r="C83" s="47">
        <v>20500</v>
      </c>
      <c r="D83" s="96">
        <v>27100</v>
      </c>
      <c r="E83" s="47" t="s">
        <v>36</v>
      </c>
      <c r="F83" s="95">
        <v>29700</v>
      </c>
      <c r="G83" s="56">
        <v>43400</v>
      </c>
      <c r="H83" s="102">
        <v>54300</v>
      </c>
      <c r="I83" s="69" t="s">
        <v>36</v>
      </c>
      <c r="J83" s="99">
        <v>65800</v>
      </c>
      <c r="K83" s="100">
        <v>77200</v>
      </c>
      <c r="L83" s="100" t="s">
        <v>36</v>
      </c>
    </row>
    <row r="84" spans="1:12" ht="24" customHeight="1">
      <c r="A84" s="95">
        <v>3.2</v>
      </c>
      <c r="B84" s="95">
        <v>11800</v>
      </c>
      <c r="C84" s="47">
        <v>20800</v>
      </c>
      <c r="D84" s="96">
        <v>27500</v>
      </c>
      <c r="E84" s="47">
        <v>3.2</v>
      </c>
      <c r="F84" s="103">
        <v>30100</v>
      </c>
      <c r="G84" s="56">
        <v>43900</v>
      </c>
      <c r="H84" s="102">
        <v>55600</v>
      </c>
      <c r="I84" s="47">
        <v>3.2</v>
      </c>
      <c r="J84" s="95">
        <v>67100</v>
      </c>
      <c r="K84" s="96">
        <v>78700</v>
      </c>
      <c r="L84" s="96">
        <v>3.2</v>
      </c>
    </row>
    <row r="85" spans="1:12" ht="24" customHeight="1">
      <c r="A85" s="95">
        <v>3.3</v>
      </c>
      <c r="B85" s="95">
        <v>12300</v>
      </c>
      <c r="C85" s="47">
        <v>21000</v>
      </c>
      <c r="D85" s="96">
        <v>28900</v>
      </c>
      <c r="E85" s="47">
        <v>3.3</v>
      </c>
      <c r="F85" s="103">
        <v>30400</v>
      </c>
      <c r="G85" s="56">
        <v>44500</v>
      </c>
      <c r="H85" s="102">
        <v>56800</v>
      </c>
      <c r="I85" s="47">
        <v>3.3</v>
      </c>
      <c r="J85" s="95">
        <v>68300</v>
      </c>
      <c r="K85" s="96">
        <v>80200</v>
      </c>
      <c r="L85" s="96">
        <v>3.3</v>
      </c>
    </row>
    <row r="86" spans="1:12" ht="24" customHeight="1">
      <c r="A86" s="95">
        <v>3.4</v>
      </c>
      <c r="B86" s="103">
        <v>12500</v>
      </c>
      <c r="C86" s="57">
        <v>21200</v>
      </c>
      <c r="D86" s="102">
        <v>28200</v>
      </c>
      <c r="E86" s="47">
        <v>3.4</v>
      </c>
      <c r="F86" s="103">
        <v>30700</v>
      </c>
      <c r="G86" s="56">
        <v>45000</v>
      </c>
      <c r="H86" s="102">
        <v>58000</v>
      </c>
      <c r="I86" s="47">
        <v>3.4</v>
      </c>
      <c r="J86" s="95">
        <v>69500</v>
      </c>
      <c r="K86" s="96">
        <v>82700</v>
      </c>
      <c r="L86" s="96">
        <v>3.4</v>
      </c>
    </row>
    <row r="87" spans="1:12" ht="24" customHeight="1">
      <c r="A87" s="95">
        <v>3.5</v>
      </c>
      <c r="B87" s="103">
        <v>12700</v>
      </c>
      <c r="C87" s="57">
        <v>21400</v>
      </c>
      <c r="D87" s="102">
        <v>28600</v>
      </c>
      <c r="E87" s="47">
        <v>3.5</v>
      </c>
      <c r="F87" s="103">
        <v>31000</v>
      </c>
      <c r="G87" s="56">
        <v>45500</v>
      </c>
      <c r="H87" s="102">
        <v>50100</v>
      </c>
      <c r="I87" s="47">
        <v>3.5</v>
      </c>
      <c r="J87" s="95">
        <v>70700</v>
      </c>
      <c r="K87" s="96">
        <v>83100</v>
      </c>
      <c r="L87" s="96">
        <v>3.5</v>
      </c>
    </row>
    <row r="88" spans="1:12" ht="24" customHeight="1"/>
    <row r="89" spans="1:12" ht="24" customHeight="1"/>
    <row r="90" spans="1:12" ht="24" customHeight="1"/>
    <row r="91" spans="1:12" ht="24" customHeight="1"/>
    <row r="92" spans="1:12" ht="24" customHeight="1"/>
    <row r="93" spans="1:12" ht="24" customHeight="1">
      <c r="A93" s="95">
        <v>3.6</v>
      </c>
      <c r="B93" s="103">
        <v>12900</v>
      </c>
      <c r="C93" s="57">
        <v>21600</v>
      </c>
      <c r="D93" s="102">
        <v>28900</v>
      </c>
      <c r="E93" s="47">
        <v>3.6</v>
      </c>
      <c r="F93" s="103">
        <v>31300</v>
      </c>
      <c r="G93" s="56">
        <v>45900</v>
      </c>
      <c r="H93" s="102">
        <v>60200</v>
      </c>
      <c r="I93" s="47">
        <v>3.6</v>
      </c>
      <c r="J93" s="95">
        <v>71700</v>
      </c>
      <c r="K93" s="96">
        <v>84400</v>
      </c>
      <c r="L93" s="96">
        <v>3.6</v>
      </c>
    </row>
    <row r="94" spans="1:12" ht="24" customHeight="1">
      <c r="A94" s="95">
        <v>3.7</v>
      </c>
      <c r="B94" s="103">
        <v>13000</v>
      </c>
      <c r="C94" s="57">
        <v>21800</v>
      </c>
      <c r="D94" s="102">
        <v>29500</v>
      </c>
      <c r="E94" s="47">
        <v>3.7</v>
      </c>
      <c r="F94" s="103">
        <v>31500</v>
      </c>
      <c r="G94" s="56">
        <v>46300</v>
      </c>
      <c r="H94" s="102">
        <v>61200</v>
      </c>
      <c r="I94" s="47">
        <v>3.7</v>
      </c>
      <c r="J94" s="95">
        <v>72800</v>
      </c>
      <c r="K94" s="96">
        <v>85700</v>
      </c>
      <c r="L94" s="96">
        <v>3.7</v>
      </c>
    </row>
    <row r="95" spans="1:12" ht="24" customHeight="1">
      <c r="A95" s="95">
        <v>3.8</v>
      </c>
      <c r="B95" s="103">
        <v>13200</v>
      </c>
      <c r="C95" s="56">
        <v>22000</v>
      </c>
      <c r="D95" s="102">
        <v>29800</v>
      </c>
      <c r="E95" s="47">
        <v>3.8</v>
      </c>
      <c r="F95" s="103">
        <v>31700</v>
      </c>
      <c r="G95" s="56">
        <v>46700</v>
      </c>
      <c r="H95" s="102">
        <v>62100</v>
      </c>
      <c r="I95" s="47">
        <v>3.8</v>
      </c>
      <c r="J95" s="95">
        <v>73800</v>
      </c>
      <c r="K95" s="96">
        <v>86901</v>
      </c>
      <c r="L95" s="96">
        <v>3.8</v>
      </c>
    </row>
    <row r="96" spans="1:12" ht="24" customHeight="1">
      <c r="A96" s="127">
        <v>3.9</v>
      </c>
      <c r="B96" s="103">
        <v>13400</v>
      </c>
      <c r="C96" s="56">
        <v>22100</v>
      </c>
      <c r="D96" s="102">
        <v>30100</v>
      </c>
      <c r="E96" s="53">
        <v>3.9</v>
      </c>
      <c r="F96" s="103">
        <v>31900</v>
      </c>
      <c r="G96" s="56">
        <v>47000</v>
      </c>
      <c r="H96" s="102">
        <v>63000</v>
      </c>
      <c r="I96" s="53">
        <v>3.9</v>
      </c>
      <c r="J96" s="95">
        <v>74700</v>
      </c>
      <c r="K96" s="96">
        <v>88100</v>
      </c>
      <c r="L96" s="128">
        <v>3.9</v>
      </c>
    </row>
    <row r="97" spans="1:12" ht="24" customHeight="1">
      <c r="A97" s="129">
        <v>4</v>
      </c>
      <c r="B97" s="104">
        <v>13500</v>
      </c>
      <c r="C97" s="55">
        <v>22300</v>
      </c>
      <c r="D97" s="101">
        <v>30400</v>
      </c>
      <c r="E97" s="54">
        <v>4</v>
      </c>
      <c r="F97" s="104">
        <v>32000</v>
      </c>
      <c r="G97" s="55">
        <v>47300</v>
      </c>
      <c r="H97" s="101">
        <v>63900</v>
      </c>
      <c r="I97" s="54">
        <v>4</v>
      </c>
      <c r="J97" s="99">
        <v>75600</v>
      </c>
      <c r="K97" s="100">
        <v>89200</v>
      </c>
      <c r="L97" s="130">
        <v>4</v>
      </c>
    </row>
    <row r="98" spans="1:12" ht="24" customHeight="1">
      <c r="A98" s="131">
        <v>4.0999999999999996</v>
      </c>
      <c r="B98" s="103">
        <v>13700</v>
      </c>
      <c r="C98" s="56">
        <v>22400</v>
      </c>
      <c r="D98" s="102">
        <v>30600</v>
      </c>
      <c r="E98" s="58">
        <v>4.0999999999999996</v>
      </c>
      <c r="F98" s="103">
        <v>32200</v>
      </c>
      <c r="G98" s="56">
        <v>47600</v>
      </c>
      <c r="H98" s="102">
        <v>64700</v>
      </c>
      <c r="I98" s="58">
        <v>4.0999999999999996</v>
      </c>
      <c r="J98" s="99">
        <v>76400</v>
      </c>
      <c r="K98" s="100">
        <v>90300</v>
      </c>
      <c r="L98" s="132">
        <v>4.0999999999999996</v>
      </c>
    </row>
    <row r="99" spans="1:12" ht="24" customHeight="1">
      <c r="A99" s="131">
        <v>4.2</v>
      </c>
      <c r="B99" s="103">
        <v>13800</v>
      </c>
      <c r="C99" s="56">
        <v>22600</v>
      </c>
      <c r="D99" s="102">
        <v>30900</v>
      </c>
      <c r="E99" s="58">
        <v>4.2</v>
      </c>
      <c r="F99" s="103">
        <v>32300</v>
      </c>
      <c r="G99" s="56">
        <v>47800</v>
      </c>
      <c r="H99" s="102">
        <v>65500</v>
      </c>
      <c r="I99" s="58">
        <v>4.2</v>
      </c>
      <c r="J99" s="99">
        <v>77200</v>
      </c>
      <c r="K99" s="100">
        <v>91400</v>
      </c>
      <c r="L99" s="132">
        <v>4.2</v>
      </c>
    </row>
    <row r="100" spans="1:12" ht="24" customHeight="1">
      <c r="A100" s="131">
        <v>4.3</v>
      </c>
      <c r="B100" s="103">
        <v>14000</v>
      </c>
      <c r="C100" s="56">
        <v>22700</v>
      </c>
      <c r="D100" s="102">
        <v>31100</v>
      </c>
      <c r="E100" s="58">
        <v>4.3</v>
      </c>
      <c r="F100" s="103">
        <v>32400</v>
      </c>
      <c r="G100" s="56">
        <v>48100</v>
      </c>
      <c r="H100" s="102">
        <v>66200</v>
      </c>
      <c r="I100" s="58">
        <v>4.3</v>
      </c>
      <c r="J100" s="99">
        <v>77900</v>
      </c>
      <c r="K100" s="100">
        <v>92400</v>
      </c>
      <c r="L100" s="132">
        <v>4.3</v>
      </c>
    </row>
    <row r="101" spans="1:12" ht="24" customHeight="1">
      <c r="A101" s="131">
        <v>4.4000000000000004</v>
      </c>
      <c r="B101" s="103">
        <v>14100</v>
      </c>
      <c r="C101" s="56">
        <v>22900</v>
      </c>
      <c r="D101" s="102">
        <v>31400</v>
      </c>
      <c r="E101" s="58">
        <v>4.4000000000000004</v>
      </c>
      <c r="F101" s="103">
        <v>32500</v>
      </c>
      <c r="G101" s="57">
        <v>48300</v>
      </c>
      <c r="H101" s="102">
        <v>66900</v>
      </c>
      <c r="I101" s="58">
        <v>4.4000000000000004</v>
      </c>
      <c r="J101" s="99">
        <v>78600</v>
      </c>
      <c r="K101" s="100">
        <v>93400</v>
      </c>
      <c r="L101" s="132">
        <v>4.4000000000000004</v>
      </c>
    </row>
    <row r="102" spans="1:12" ht="24" customHeight="1">
      <c r="A102" s="131">
        <v>4.5</v>
      </c>
      <c r="B102" s="103">
        <v>14200</v>
      </c>
      <c r="C102" s="56">
        <v>23000</v>
      </c>
      <c r="D102" s="102">
        <v>31600</v>
      </c>
      <c r="E102" s="58">
        <v>4.5</v>
      </c>
      <c r="F102" s="103">
        <v>32600</v>
      </c>
      <c r="G102" s="57">
        <v>48500</v>
      </c>
      <c r="H102" s="102">
        <v>67600</v>
      </c>
      <c r="I102" s="58">
        <v>4.5</v>
      </c>
      <c r="J102" s="99">
        <v>79200</v>
      </c>
      <c r="K102" s="100">
        <v>94300</v>
      </c>
      <c r="L102" s="132">
        <v>4.5</v>
      </c>
    </row>
    <row r="103" spans="1:12" ht="24" customHeight="1">
      <c r="A103" s="131">
        <v>4.5999999999999996</v>
      </c>
      <c r="B103" s="103">
        <v>14300</v>
      </c>
      <c r="C103" s="56">
        <v>23100</v>
      </c>
      <c r="D103" s="102">
        <v>31900</v>
      </c>
      <c r="E103" s="58">
        <v>4.5999999999999996</v>
      </c>
      <c r="F103" s="103">
        <v>32600</v>
      </c>
      <c r="G103" s="57">
        <v>48700</v>
      </c>
      <c r="H103" s="102">
        <v>68200</v>
      </c>
      <c r="I103" s="58">
        <v>4.5999999999999996</v>
      </c>
      <c r="J103" s="99">
        <v>79800</v>
      </c>
      <c r="K103" s="100">
        <v>9500</v>
      </c>
      <c r="L103" s="132">
        <v>4.5999999999999996</v>
      </c>
    </row>
    <row r="104" spans="1:12" ht="24" customHeight="1">
      <c r="A104" s="131">
        <v>4.7</v>
      </c>
      <c r="B104" s="103">
        <v>14400</v>
      </c>
      <c r="C104" s="56">
        <v>23300</v>
      </c>
      <c r="D104" s="102">
        <v>32100</v>
      </c>
      <c r="E104" s="58">
        <v>4.7</v>
      </c>
      <c r="F104" s="103">
        <v>32700</v>
      </c>
      <c r="G104" s="57">
        <v>48800</v>
      </c>
      <c r="H104" s="102">
        <v>68700</v>
      </c>
      <c r="I104" s="58">
        <v>4.7</v>
      </c>
      <c r="J104" s="99">
        <v>80300</v>
      </c>
      <c r="K104" s="100">
        <v>96100</v>
      </c>
      <c r="L104" s="132">
        <v>4.7</v>
      </c>
    </row>
    <row r="105" spans="1:12" ht="24" customHeight="1">
      <c r="A105" s="131">
        <v>4.8</v>
      </c>
      <c r="B105" s="103">
        <v>14500</v>
      </c>
      <c r="C105" s="56">
        <v>23400</v>
      </c>
      <c r="D105" s="102">
        <v>32300</v>
      </c>
      <c r="E105" s="58">
        <v>4.8</v>
      </c>
      <c r="F105" s="103">
        <v>32800</v>
      </c>
      <c r="G105" s="57">
        <v>49000</v>
      </c>
      <c r="H105" s="102">
        <v>69200</v>
      </c>
      <c r="I105" s="58">
        <v>4.8</v>
      </c>
      <c r="J105" s="99">
        <v>80800</v>
      </c>
      <c r="K105" s="100">
        <v>97000</v>
      </c>
      <c r="L105" s="132">
        <v>4.8</v>
      </c>
    </row>
    <row r="106" spans="1:12" ht="24" customHeight="1">
      <c r="A106" s="131">
        <v>4.9000000000000004</v>
      </c>
      <c r="B106" s="103">
        <v>15600</v>
      </c>
      <c r="C106" s="56">
        <v>23500</v>
      </c>
      <c r="D106" s="102">
        <v>32600</v>
      </c>
      <c r="E106" s="58">
        <v>4.9000000000000004</v>
      </c>
      <c r="F106" s="103">
        <v>32800</v>
      </c>
      <c r="G106" s="57">
        <v>49200</v>
      </c>
      <c r="H106" s="102">
        <v>69700</v>
      </c>
      <c r="I106" s="58">
        <v>4.9000000000000004</v>
      </c>
      <c r="J106" s="99">
        <v>81300</v>
      </c>
      <c r="K106" s="100">
        <v>97800</v>
      </c>
      <c r="L106" s="132">
        <v>4.9000000000000004</v>
      </c>
    </row>
    <row r="107" spans="1:12" ht="24" customHeight="1">
      <c r="A107" s="133">
        <v>5</v>
      </c>
      <c r="B107" s="104">
        <v>14700</v>
      </c>
      <c r="C107" s="55">
        <v>23700</v>
      </c>
      <c r="D107" s="101">
        <v>32800</v>
      </c>
      <c r="E107" s="59">
        <v>5</v>
      </c>
      <c r="F107" s="104">
        <v>32900</v>
      </c>
      <c r="G107" s="60">
        <v>49300</v>
      </c>
      <c r="H107" s="101">
        <v>70200</v>
      </c>
      <c r="I107" s="59">
        <v>5</v>
      </c>
      <c r="J107" s="99">
        <v>81700</v>
      </c>
      <c r="K107" s="100">
        <v>98600</v>
      </c>
      <c r="L107" s="134">
        <v>5</v>
      </c>
    </row>
    <row r="108" spans="1:12" ht="24" customHeight="1">
      <c r="A108" s="127">
        <v>5.0999999999999996</v>
      </c>
      <c r="B108" s="103">
        <v>14700</v>
      </c>
      <c r="C108" s="56">
        <v>23800</v>
      </c>
      <c r="D108" s="102">
        <v>33000</v>
      </c>
      <c r="E108" s="53">
        <v>5.0999999999999996</v>
      </c>
      <c r="F108" s="103">
        <v>33000</v>
      </c>
      <c r="G108" s="57">
        <v>49500</v>
      </c>
      <c r="H108" s="102">
        <v>70600</v>
      </c>
      <c r="I108" s="53">
        <v>5.0999999999999996</v>
      </c>
      <c r="J108" s="99">
        <v>82100</v>
      </c>
      <c r="K108" s="105">
        <v>99400</v>
      </c>
      <c r="L108" s="128">
        <v>5.0999999999999996</v>
      </c>
    </row>
    <row r="109" spans="1:12" ht="24" customHeight="1">
      <c r="A109" s="127">
        <v>5.2</v>
      </c>
      <c r="B109" s="103">
        <v>14800</v>
      </c>
      <c r="C109" s="56">
        <v>24000</v>
      </c>
      <c r="D109" s="102">
        <v>33300</v>
      </c>
      <c r="E109" s="53">
        <v>5.2</v>
      </c>
      <c r="F109" s="103">
        <v>33000</v>
      </c>
      <c r="G109" s="57">
        <v>49500</v>
      </c>
      <c r="H109" s="102">
        <v>70900</v>
      </c>
      <c r="I109" s="53">
        <v>5.2</v>
      </c>
      <c r="J109" s="99">
        <v>82400</v>
      </c>
      <c r="K109" s="105">
        <v>100000</v>
      </c>
      <c r="L109" s="128">
        <v>5.2</v>
      </c>
    </row>
    <row r="110" spans="1:12" ht="24" customHeight="1">
      <c r="A110" s="127">
        <v>5.3</v>
      </c>
      <c r="B110" s="103">
        <v>14800</v>
      </c>
      <c r="C110" s="56">
        <v>24200</v>
      </c>
      <c r="D110" s="102">
        <v>33500</v>
      </c>
      <c r="E110" s="53">
        <v>5.3</v>
      </c>
      <c r="F110" s="103">
        <v>33100</v>
      </c>
      <c r="G110" s="57">
        <v>49800</v>
      </c>
      <c r="H110" s="102">
        <v>71300</v>
      </c>
      <c r="I110" s="53">
        <v>5.3</v>
      </c>
      <c r="J110" s="99">
        <v>82700</v>
      </c>
      <c r="K110" s="105">
        <v>101000</v>
      </c>
      <c r="L110" s="128">
        <v>5.3</v>
      </c>
    </row>
    <row r="111" spans="1:12" ht="24" customHeight="1">
      <c r="A111" s="127">
        <v>5.4</v>
      </c>
      <c r="B111" s="103">
        <v>14900</v>
      </c>
      <c r="C111" s="56">
        <v>24400</v>
      </c>
      <c r="D111" s="102">
        <v>33800</v>
      </c>
      <c r="E111" s="53">
        <v>5.4</v>
      </c>
      <c r="F111" s="103">
        <v>33200</v>
      </c>
      <c r="G111" s="57">
        <v>49900</v>
      </c>
      <c r="H111" s="102">
        <v>71600</v>
      </c>
      <c r="I111" s="53">
        <v>5.4</v>
      </c>
      <c r="J111" s="99">
        <v>83000</v>
      </c>
      <c r="K111" s="105">
        <v>102000</v>
      </c>
      <c r="L111" s="128">
        <v>5.4</v>
      </c>
    </row>
    <row r="112" spans="1:12" ht="24" customHeight="1">
      <c r="A112" s="127">
        <v>5.5</v>
      </c>
      <c r="B112" s="103">
        <v>14900</v>
      </c>
      <c r="C112" s="56">
        <v>24600</v>
      </c>
      <c r="D112" s="102">
        <v>34100</v>
      </c>
      <c r="E112" s="53">
        <v>5.5</v>
      </c>
      <c r="F112" s="103">
        <v>33200</v>
      </c>
      <c r="G112" s="57">
        <v>50100</v>
      </c>
      <c r="H112" s="102">
        <v>71900</v>
      </c>
      <c r="I112" s="53">
        <v>5.5</v>
      </c>
      <c r="J112" s="99">
        <v>83200</v>
      </c>
      <c r="K112" s="105">
        <v>102000</v>
      </c>
      <c r="L112" s="128">
        <v>5.5</v>
      </c>
    </row>
    <row r="113" spans="1:15" ht="33.75" customHeight="1">
      <c r="A113" s="127">
        <v>5.6</v>
      </c>
      <c r="B113" s="103">
        <v>14900</v>
      </c>
      <c r="C113" s="56">
        <v>24800</v>
      </c>
      <c r="D113" s="102">
        <v>34300</v>
      </c>
      <c r="E113" s="53">
        <v>5.6</v>
      </c>
      <c r="F113" s="103">
        <v>33300</v>
      </c>
      <c r="G113" s="57">
        <v>50200</v>
      </c>
      <c r="H113" s="102">
        <v>72100</v>
      </c>
      <c r="I113" s="53">
        <v>5.6</v>
      </c>
      <c r="J113" s="99">
        <v>83400</v>
      </c>
      <c r="K113" s="105">
        <v>103000</v>
      </c>
      <c r="L113" s="128">
        <v>5.6</v>
      </c>
    </row>
    <row r="114" spans="1:15" ht="33.75" customHeight="1">
      <c r="A114" s="127">
        <v>5.7</v>
      </c>
      <c r="B114" s="103">
        <v>15000</v>
      </c>
      <c r="C114" s="56">
        <v>25000</v>
      </c>
      <c r="D114" s="102">
        <v>34600</v>
      </c>
      <c r="E114" s="53">
        <v>5.7</v>
      </c>
      <c r="F114" s="103">
        <v>33400</v>
      </c>
      <c r="G114" s="57">
        <v>50400</v>
      </c>
      <c r="H114" s="102">
        <v>72300</v>
      </c>
      <c r="I114" s="53">
        <v>5.7</v>
      </c>
      <c r="J114" s="99">
        <v>83500</v>
      </c>
      <c r="K114" s="105">
        <v>104000</v>
      </c>
      <c r="L114" s="128">
        <v>5.7</v>
      </c>
      <c r="O114" s="20"/>
    </row>
    <row r="115" spans="1:15" ht="33.75" customHeight="1">
      <c r="A115" s="127">
        <v>5.8</v>
      </c>
      <c r="B115" s="103">
        <v>15000</v>
      </c>
      <c r="C115" s="56">
        <v>25200</v>
      </c>
      <c r="D115" s="102">
        <v>34900</v>
      </c>
      <c r="E115" s="53">
        <v>5.8</v>
      </c>
      <c r="F115" s="103">
        <v>33500</v>
      </c>
      <c r="G115" s="57">
        <v>50600</v>
      </c>
      <c r="H115" s="102">
        <v>72500</v>
      </c>
      <c r="I115" s="53">
        <v>5.8</v>
      </c>
      <c r="J115" s="99">
        <v>83600</v>
      </c>
      <c r="K115" s="105">
        <v>15000</v>
      </c>
      <c r="L115" s="128">
        <v>5.8</v>
      </c>
      <c r="M115" s="79"/>
    </row>
    <row r="116" spans="1:15" ht="33.75" customHeight="1">
      <c r="A116" s="127">
        <v>5.9</v>
      </c>
      <c r="B116" s="103">
        <v>15000</v>
      </c>
      <c r="C116" s="56">
        <v>25500</v>
      </c>
      <c r="D116" s="102">
        <v>35300</v>
      </c>
      <c r="E116" s="53">
        <v>5.9</v>
      </c>
      <c r="F116" s="103">
        <v>33600</v>
      </c>
      <c r="G116" s="57">
        <v>50800</v>
      </c>
      <c r="H116" s="102">
        <v>72600</v>
      </c>
      <c r="I116" s="53">
        <v>5.9</v>
      </c>
      <c r="J116" s="99">
        <v>83700</v>
      </c>
      <c r="K116" s="105">
        <v>150000</v>
      </c>
      <c r="L116" s="128">
        <v>5.9</v>
      </c>
    </row>
    <row r="117" spans="1:15" ht="33.75" customHeight="1" thickBot="1">
      <c r="A117" s="135">
        <v>6</v>
      </c>
      <c r="B117" s="106">
        <v>15000</v>
      </c>
      <c r="C117" s="107">
        <v>25700</v>
      </c>
      <c r="D117" s="108">
        <v>35600</v>
      </c>
      <c r="E117" s="136">
        <v>6</v>
      </c>
      <c r="F117" s="106">
        <v>33800</v>
      </c>
      <c r="G117" s="109">
        <v>51000</v>
      </c>
      <c r="H117" s="108">
        <v>72700</v>
      </c>
      <c r="I117" s="135">
        <v>6</v>
      </c>
      <c r="J117" s="110">
        <v>83800</v>
      </c>
      <c r="K117" s="111">
        <v>106000</v>
      </c>
      <c r="L117" s="112">
        <v>6</v>
      </c>
    </row>
    <row r="118" spans="1:15" ht="33.75" customHeight="1">
      <c r="C118" s="115"/>
      <c r="D118" s="115"/>
      <c r="E118" s="115"/>
      <c r="F118" s="115"/>
      <c r="G118" s="115"/>
    </row>
  </sheetData>
  <sheetProtection password="F3B8" sheet="1" objects="1" scenarios="1" selectLockedCells="1"/>
  <mergeCells count="13">
    <mergeCell ref="S37:T37"/>
    <mergeCell ref="I51:L51"/>
    <mergeCell ref="Q37:R37"/>
    <mergeCell ref="C41:D41"/>
    <mergeCell ref="C39:H39"/>
    <mergeCell ref="C37:D37"/>
    <mergeCell ref="E37:F37"/>
    <mergeCell ref="F52:I52"/>
    <mergeCell ref="G2:N2"/>
    <mergeCell ref="G3:N3"/>
    <mergeCell ref="G4:N4"/>
    <mergeCell ref="G5:N5"/>
    <mergeCell ref="J37:K37"/>
  </mergeCells>
  <pageMargins left="0.7" right="0.7" top="0.75" bottom="0.75" header="0.3" footer="0.3"/>
  <pageSetup paperSize="9" scale="28" orientation="portrait" horizontalDpi="0" verticalDpi="0" r:id="rId1"/>
  <headerFooter>
    <oddHeader>&amp;RC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T97"/>
  <sheetViews>
    <sheetView topLeftCell="GUS1" zoomScale="110" zoomScaleNormal="110" workbookViewId="0">
      <selection activeCell="B1" sqref="B1:P97"/>
    </sheetView>
  </sheetViews>
  <sheetFormatPr defaultRowHeight="15"/>
  <cols>
    <col min="4" max="4" width="16" customWidth="1"/>
    <col min="5" max="5" width="10.85546875" customWidth="1"/>
    <col min="6" max="6" width="11.42578125" customWidth="1"/>
    <col min="7" max="7" width="12.85546875" customWidth="1"/>
    <col min="8" max="8" width="15.42578125" customWidth="1"/>
    <col min="9" max="9" width="11" customWidth="1"/>
    <col min="10" max="10" width="10" customWidth="1"/>
    <col min="11" max="11" width="11" customWidth="1"/>
    <col min="12" max="12" width="15.7109375" customWidth="1"/>
    <col min="14" max="14" width="12.5703125" customWidth="1"/>
    <col min="15" max="15" width="10.5703125" customWidth="1"/>
    <col min="16" max="16" width="11" customWidth="1"/>
    <col min="17" max="17" width="13.5703125" customWidth="1"/>
    <col min="19" max="19" width="13.42578125" customWidth="1"/>
  </cols>
  <sheetData>
    <row r="3" spans="3:20">
      <c r="D3" s="1"/>
      <c r="E3" s="70"/>
      <c r="F3" s="70"/>
      <c r="G3" s="70"/>
      <c r="H3" s="70"/>
      <c r="I3" s="70"/>
      <c r="J3" s="70"/>
      <c r="K3" s="1"/>
      <c r="L3" s="68"/>
      <c r="M3" s="12"/>
      <c r="N3" s="12"/>
      <c r="O3" s="12"/>
      <c r="P3" s="12"/>
    </row>
    <row r="4" spans="3:20">
      <c r="D4" s="68"/>
      <c r="E4" s="74"/>
      <c r="F4" s="74"/>
      <c r="G4" s="74"/>
      <c r="H4" s="74"/>
      <c r="I4" s="74"/>
      <c r="J4" s="74"/>
      <c r="K4" s="1"/>
      <c r="L4" s="68"/>
      <c r="M4" s="13"/>
      <c r="N4" s="13"/>
      <c r="O4" s="13"/>
      <c r="P4" s="13"/>
    </row>
    <row r="5" spans="3:20">
      <c r="D5" s="68"/>
      <c r="E5" s="1"/>
      <c r="F5" s="1"/>
      <c r="G5" s="1"/>
      <c r="H5" s="1"/>
      <c r="I5" s="68"/>
      <c r="J5" s="68"/>
      <c r="K5" s="1"/>
      <c r="L5" s="68"/>
      <c r="M5" s="1"/>
      <c r="N5" s="1"/>
      <c r="O5" s="1"/>
      <c r="P5" s="1"/>
    </row>
    <row r="6" spans="3:20">
      <c r="O6" s="1"/>
      <c r="P6" s="1"/>
    </row>
    <row r="7" spans="3:20">
      <c r="O7" s="1"/>
      <c r="P7" s="1"/>
    </row>
    <row r="8" spans="3:20">
      <c r="L8" s="68"/>
      <c r="M8" s="12"/>
      <c r="N8" s="12"/>
      <c r="O8" s="1"/>
      <c r="P8" s="1"/>
    </row>
    <row r="9" spans="3:20">
      <c r="L9" s="61"/>
      <c r="M9" s="13"/>
      <c r="N9" s="13"/>
      <c r="O9" s="1"/>
      <c r="P9" s="1"/>
    </row>
    <row r="10" spans="3:20">
      <c r="L10" s="61"/>
      <c r="M10" s="1"/>
      <c r="N10" s="1"/>
      <c r="O10" s="1"/>
      <c r="P10" s="1"/>
    </row>
    <row r="11" spans="3:20">
      <c r="L11" s="61"/>
      <c r="M11" s="1"/>
      <c r="N11" s="1"/>
      <c r="O11" s="1"/>
      <c r="P11" s="1"/>
    </row>
    <row r="12" spans="3:20" ht="16.5">
      <c r="L12" s="25"/>
      <c r="M12" s="1"/>
      <c r="N12" s="1"/>
      <c r="O12" s="67"/>
      <c r="P12" s="67"/>
    </row>
    <row r="13" spans="3:20" ht="16.5">
      <c r="L13" s="24"/>
      <c r="M13" s="1"/>
      <c r="N13" s="1"/>
      <c r="O13" s="75"/>
      <c r="P13" s="75"/>
    </row>
    <row r="14" spans="3:20" ht="16.5">
      <c r="C14" s="1"/>
      <c r="D14" s="1"/>
      <c r="E14" s="68"/>
      <c r="F14" s="68"/>
      <c r="G14" s="68"/>
      <c r="H14" s="68"/>
      <c r="I14" s="68"/>
      <c r="J14" s="68"/>
      <c r="K14" s="68"/>
      <c r="L14" s="24"/>
      <c r="M14" s="1"/>
      <c r="N14" s="1"/>
      <c r="O14" s="14"/>
      <c r="P14" s="14"/>
      <c r="Q14" s="1"/>
      <c r="R14" s="1"/>
      <c r="S14" s="1"/>
      <c r="T14" s="1"/>
    </row>
    <row r="15" spans="3:20">
      <c r="C15" s="1"/>
      <c r="D15" s="1"/>
      <c r="E15" s="68"/>
      <c r="F15" s="68"/>
      <c r="G15" s="68"/>
      <c r="H15" s="68"/>
      <c r="I15" s="68"/>
      <c r="J15" s="68"/>
      <c r="K15" s="68"/>
      <c r="L15" s="24"/>
      <c r="M15" s="1"/>
      <c r="N15" s="1"/>
      <c r="O15" s="1"/>
      <c r="P15" s="1"/>
      <c r="Q15" s="1"/>
      <c r="R15" s="1"/>
      <c r="S15" s="1"/>
      <c r="T15" s="1"/>
    </row>
    <row r="16" spans="3:20">
      <c r="C16" s="1"/>
      <c r="D16" s="1"/>
      <c r="E16" s="1"/>
      <c r="F16" s="1"/>
      <c r="G16" s="1"/>
      <c r="H16" s="1"/>
      <c r="I16" s="1"/>
      <c r="J16" s="1"/>
      <c r="K16" s="1"/>
      <c r="L16" s="24"/>
      <c r="M16" s="1"/>
      <c r="N16" s="1"/>
      <c r="O16" s="1"/>
      <c r="P16" s="1"/>
      <c r="Q16" s="1"/>
      <c r="R16" s="1"/>
      <c r="S16" s="1"/>
      <c r="T16" s="1"/>
    </row>
    <row r="17" spans="3:20" ht="16.5">
      <c r="C17" s="1"/>
      <c r="D17" s="1"/>
      <c r="E17" s="1"/>
      <c r="F17" s="1"/>
      <c r="G17" s="1"/>
      <c r="H17" s="1"/>
      <c r="I17" s="1"/>
      <c r="J17" s="1"/>
      <c r="K17" s="1"/>
      <c r="L17" s="61"/>
      <c r="M17" s="67"/>
      <c r="N17" s="67"/>
      <c r="O17" s="1"/>
      <c r="P17" s="1"/>
      <c r="Q17" s="1"/>
      <c r="R17" s="1"/>
      <c r="S17" s="1"/>
      <c r="T17" s="1"/>
    </row>
    <row r="18" spans="3:20" ht="16.5">
      <c r="C18" s="1"/>
      <c r="D18" s="1"/>
      <c r="E18" s="1"/>
      <c r="F18" s="1"/>
      <c r="G18" s="1"/>
      <c r="H18" s="1"/>
      <c r="I18" s="1"/>
      <c r="J18" s="1"/>
      <c r="K18" s="1"/>
      <c r="L18" s="61"/>
      <c r="M18" s="75"/>
      <c r="N18" s="75"/>
      <c r="O18" s="1"/>
      <c r="P18" s="1"/>
      <c r="Q18" s="1"/>
      <c r="R18" s="1"/>
      <c r="S18" s="1"/>
      <c r="T18" s="1"/>
    </row>
    <row r="19" spans="3:20">
      <c r="C19" s="1"/>
      <c r="D19" s="68"/>
      <c r="E19" s="62"/>
      <c r="F19" s="62"/>
      <c r="G19" s="62"/>
      <c r="H19" s="68"/>
      <c r="I19" s="70"/>
      <c r="J19" s="70"/>
      <c r="K19" s="70"/>
      <c r="L19" s="61"/>
      <c r="M19" s="68"/>
      <c r="N19" s="62"/>
      <c r="O19" s="62"/>
      <c r="P19" s="62"/>
      <c r="Q19" s="68"/>
      <c r="R19" s="62"/>
      <c r="S19" s="62"/>
      <c r="T19" s="1"/>
    </row>
    <row r="20" spans="3:20">
      <c r="C20" s="1"/>
      <c r="D20" s="68"/>
      <c r="E20" s="66"/>
      <c r="F20" s="66"/>
      <c r="G20" s="66"/>
      <c r="H20" s="68"/>
      <c r="I20" s="68"/>
      <c r="J20" s="68"/>
      <c r="K20" s="68"/>
      <c r="L20" s="16"/>
      <c r="M20" s="68"/>
      <c r="N20" s="70"/>
      <c r="O20" s="70"/>
      <c r="P20" s="66"/>
      <c r="Q20" s="68"/>
      <c r="R20" s="215"/>
      <c r="S20" s="215"/>
      <c r="T20" s="1"/>
    </row>
    <row r="21" spans="3:20">
      <c r="C21" s="1"/>
      <c r="D21" s="68"/>
      <c r="E21" s="66"/>
      <c r="F21" s="66"/>
      <c r="G21" s="66"/>
      <c r="H21" s="68"/>
      <c r="I21" s="68"/>
      <c r="J21" s="68"/>
      <c r="K21" s="68"/>
      <c r="L21" s="16"/>
      <c r="M21" s="68"/>
      <c r="N21" s="66"/>
      <c r="O21" s="66"/>
      <c r="P21" s="66"/>
      <c r="Q21" s="68"/>
      <c r="R21" s="66"/>
      <c r="S21" s="66"/>
      <c r="T21" s="1"/>
    </row>
    <row r="22" spans="3:20">
      <c r="C22" s="1"/>
      <c r="D22" s="15"/>
      <c r="E22" s="1"/>
      <c r="F22" s="1"/>
      <c r="G22" s="1"/>
      <c r="H22" s="15"/>
      <c r="I22" s="1"/>
      <c r="J22" s="68"/>
      <c r="K22" s="68"/>
      <c r="L22" s="16"/>
      <c r="M22" s="15"/>
      <c r="N22" s="64"/>
      <c r="O22" s="61"/>
      <c r="P22" s="61"/>
      <c r="Q22" s="15"/>
      <c r="R22" s="64"/>
      <c r="S22" s="61"/>
      <c r="T22" s="1"/>
    </row>
    <row r="23" spans="3:20">
      <c r="C23" s="1"/>
      <c r="D23" s="15"/>
      <c r="E23" s="68"/>
      <c r="F23" s="68"/>
      <c r="G23" s="68"/>
      <c r="H23" s="15"/>
      <c r="I23" s="68"/>
      <c r="J23" s="61"/>
      <c r="K23" s="68"/>
      <c r="L23" s="16"/>
      <c r="M23" s="15"/>
      <c r="N23" s="64"/>
      <c r="O23" s="61"/>
      <c r="P23" s="61"/>
      <c r="Q23" s="15"/>
      <c r="R23" s="64"/>
      <c r="S23" s="61"/>
      <c r="T23" s="1"/>
    </row>
    <row r="24" spans="3:20">
      <c r="C24" s="1"/>
      <c r="D24" s="15"/>
      <c r="E24" s="68"/>
      <c r="F24" s="68"/>
      <c r="G24" s="68"/>
      <c r="H24" s="15"/>
      <c r="I24" s="68"/>
      <c r="J24" s="68"/>
      <c r="K24" s="68"/>
      <c r="L24" s="16"/>
      <c r="M24" s="15"/>
      <c r="N24" s="64"/>
      <c r="O24" s="61"/>
      <c r="P24" s="61"/>
      <c r="Q24" s="15"/>
      <c r="R24" s="64"/>
      <c r="S24" s="61"/>
      <c r="T24" s="1"/>
    </row>
    <row r="25" spans="3:20">
      <c r="C25" s="1"/>
      <c r="D25" s="15"/>
      <c r="E25" s="68"/>
      <c r="F25" s="68"/>
      <c r="G25" s="68"/>
      <c r="H25" s="15"/>
      <c r="I25" s="68"/>
      <c r="J25" s="68"/>
      <c r="K25" s="68"/>
      <c r="L25" s="16"/>
      <c r="M25" s="15"/>
      <c r="N25" s="64"/>
      <c r="O25" s="61"/>
      <c r="P25" s="61"/>
      <c r="Q25" s="15"/>
      <c r="R25" s="64"/>
      <c r="S25" s="61"/>
      <c r="T25" s="1"/>
    </row>
    <row r="26" spans="3:20">
      <c r="C26" s="1"/>
      <c r="D26" s="15"/>
      <c r="E26" s="68"/>
      <c r="F26" s="68"/>
      <c r="G26" s="68"/>
      <c r="H26" s="15"/>
      <c r="I26" s="68"/>
      <c r="J26" s="68"/>
      <c r="K26" s="68"/>
      <c r="L26" s="24"/>
      <c r="M26" s="15"/>
      <c r="N26" s="64"/>
      <c r="O26" s="61"/>
      <c r="P26" s="61"/>
      <c r="Q26" s="15"/>
      <c r="R26" s="64"/>
      <c r="S26" s="61"/>
      <c r="T26" s="1"/>
    </row>
    <row r="27" spans="3:20">
      <c r="C27" s="1"/>
      <c r="D27" s="15"/>
      <c r="E27" s="68"/>
      <c r="F27" s="68"/>
      <c r="G27" s="68"/>
      <c r="H27" s="15"/>
      <c r="I27" s="68"/>
      <c r="J27" s="68"/>
      <c r="K27" s="68"/>
      <c r="L27" s="24"/>
      <c r="M27" s="15"/>
      <c r="N27" s="64"/>
      <c r="O27" s="61"/>
      <c r="P27" s="61"/>
      <c r="Q27" s="15"/>
      <c r="R27" s="64"/>
      <c r="S27" s="61"/>
      <c r="T27" s="1"/>
    </row>
    <row r="28" spans="3:20">
      <c r="C28" s="1"/>
      <c r="D28" s="15"/>
      <c r="E28" s="68"/>
      <c r="F28" s="68"/>
      <c r="G28" s="68"/>
      <c r="H28" s="15"/>
      <c r="I28" s="68"/>
      <c r="J28" s="68"/>
      <c r="K28" s="68"/>
      <c r="L28" s="61"/>
      <c r="M28" s="15"/>
      <c r="N28" s="64"/>
      <c r="O28" s="61"/>
      <c r="P28" s="61"/>
      <c r="Q28" s="15"/>
      <c r="R28" s="64"/>
      <c r="S28" s="61"/>
      <c r="T28" s="1"/>
    </row>
    <row r="29" spans="3:20">
      <c r="C29" s="1"/>
      <c r="D29" s="15"/>
      <c r="E29" s="68"/>
      <c r="F29" s="68"/>
      <c r="G29" s="68"/>
      <c r="H29" s="15"/>
      <c r="I29" s="68"/>
      <c r="J29" s="68"/>
      <c r="K29" s="68"/>
      <c r="L29" s="61"/>
      <c r="M29" s="15"/>
      <c r="N29" s="64"/>
      <c r="O29" s="61"/>
      <c r="P29" s="61"/>
      <c r="Q29" s="15"/>
      <c r="R29" s="64"/>
      <c r="S29" s="61"/>
      <c r="T29" s="1"/>
    </row>
    <row r="30" spans="3:20">
      <c r="C30" s="1"/>
      <c r="D30" s="15"/>
      <c r="E30" s="68"/>
      <c r="F30" s="68"/>
      <c r="G30" s="68"/>
      <c r="H30" s="15"/>
      <c r="I30" s="68"/>
      <c r="J30" s="68"/>
      <c r="K30" s="68"/>
      <c r="L30" s="61"/>
      <c r="M30" s="15"/>
      <c r="N30" s="64"/>
      <c r="O30" s="61"/>
      <c r="P30" s="61"/>
      <c r="Q30" s="15"/>
      <c r="R30" s="64"/>
      <c r="S30" s="61"/>
      <c r="T30" s="1"/>
    </row>
    <row r="31" spans="3:20">
      <c r="C31" s="1"/>
      <c r="D31" s="15"/>
      <c r="E31" s="68"/>
      <c r="F31" s="68"/>
      <c r="G31" s="68"/>
      <c r="H31" s="15"/>
      <c r="I31" s="68"/>
      <c r="J31" s="68"/>
      <c r="K31" s="68"/>
      <c r="L31" s="16"/>
      <c r="M31" s="15"/>
      <c r="N31" s="64"/>
      <c r="O31" s="61"/>
      <c r="P31" s="61"/>
      <c r="Q31" s="15"/>
      <c r="R31" s="64"/>
      <c r="S31" s="61"/>
      <c r="T31" s="1"/>
    </row>
    <row r="32" spans="3:20">
      <c r="C32" s="1"/>
      <c r="D32" s="16"/>
      <c r="E32" s="61"/>
      <c r="F32" s="61"/>
      <c r="G32" s="61"/>
      <c r="H32" s="16"/>
      <c r="I32" s="61"/>
      <c r="J32" s="61"/>
      <c r="K32" s="61"/>
      <c r="L32" s="16"/>
      <c r="M32" s="16"/>
      <c r="N32" s="64"/>
      <c r="O32" s="68"/>
      <c r="P32" s="61"/>
      <c r="Q32" s="16"/>
      <c r="R32" s="64"/>
      <c r="S32" s="68"/>
      <c r="T32" s="1"/>
    </row>
    <row r="33" spans="3:20">
      <c r="C33" s="1"/>
      <c r="D33" s="15"/>
      <c r="E33" s="68"/>
      <c r="F33" s="68"/>
      <c r="G33" s="68"/>
      <c r="H33" s="15"/>
      <c r="I33" s="68"/>
      <c r="J33" s="68"/>
      <c r="K33" s="68"/>
      <c r="L33" s="16"/>
      <c r="M33" s="15"/>
      <c r="N33" s="64"/>
      <c r="O33" s="68"/>
      <c r="P33" s="61"/>
      <c r="Q33" s="15"/>
      <c r="R33" s="64"/>
      <c r="S33" s="68"/>
      <c r="T33" s="1"/>
    </row>
    <row r="34" spans="3:20">
      <c r="C34" s="1"/>
      <c r="D34" s="15"/>
      <c r="E34" s="68"/>
      <c r="F34" s="68"/>
      <c r="G34" s="68"/>
      <c r="H34" s="15"/>
      <c r="I34" s="68"/>
      <c r="J34" s="68"/>
      <c r="K34" s="68"/>
      <c r="L34" s="16"/>
      <c r="M34" s="15"/>
      <c r="N34" s="64"/>
      <c r="O34" s="68"/>
      <c r="P34" s="61"/>
      <c r="Q34" s="15"/>
      <c r="R34" s="64"/>
      <c r="S34" s="68"/>
      <c r="T34" s="1"/>
    </row>
    <row r="35" spans="3:20">
      <c r="C35" s="1"/>
      <c r="D35" s="15"/>
      <c r="E35" s="68"/>
      <c r="F35" s="68"/>
      <c r="G35" s="68"/>
      <c r="H35" s="15"/>
      <c r="I35" s="68"/>
      <c r="J35" s="68"/>
      <c r="K35" s="68"/>
      <c r="L35" s="16"/>
      <c r="M35" s="15"/>
      <c r="N35" s="64"/>
      <c r="O35" s="68"/>
      <c r="P35" s="61"/>
      <c r="Q35" s="15"/>
      <c r="R35" s="64"/>
      <c r="S35" s="68"/>
      <c r="T35" s="1"/>
    </row>
    <row r="36" spans="3:20">
      <c r="C36" s="1"/>
      <c r="D36" s="15"/>
      <c r="E36" s="68"/>
      <c r="F36" s="68"/>
      <c r="G36" s="68"/>
      <c r="H36" s="15"/>
      <c r="I36" s="68"/>
      <c r="J36" s="68"/>
      <c r="K36" s="68"/>
      <c r="L36" s="16"/>
      <c r="M36" s="15"/>
      <c r="N36" s="64"/>
      <c r="O36" s="68"/>
      <c r="P36" s="61"/>
      <c r="Q36" s="15"/>
      <c r="R36" s="64"/>
      <c r="S36" s="68"/>
      <c r="T36" s="1"/>
    </row>
    <row r="37" spans="3:20">
      <c r="C37" s="1"/>
      <c r="D37" s="15"/>
      <c r="E37" s="68"/>
      <c r="F37" s="68"/>
      <c r="G37" s="68"/>
      <c r="H37" s="15"/>
      <c r="I37" s="68"/>
      <c r="J37" s="68"/>
      <c r="K37" s="68"/>
      <c r="L37" s="16"/>
      <c r="M37" s="15"/>
      <c r="N37" s="64"/>
      <c r="O37" s="68"/>
      <c r="P37" s="61"/>
      <c r="Q37" s="15"/>
      <c r="R37" s="64"/>
      <c r="S37" s="68"/>
      <c r="T37" s="1"/>
    </row>
    <row r="38" spans="3:20" ht="16.5">
      <c r="C38" s="1"/>
      <c r="D38" s="15"/>
      <c r="E38" s="68"/>
      <c r="F38" s="68"/>
      <c r="G38" s="68"/>
      <c r="H38" s="15"/>
      <c r="I38" s="68"/>
      <c r="J38" s="68"/>
      <c r="K38" s="68"/>
      <c r="L38" s="16"/>
      <c r="M38" s="15"/>
      <c r="N38" s="65"/>
      <c r="O38" s="61"/>
      <c r="P38" s="1"/>
      <c r="Q38" s="15"/>
      <c r="R38" s="65"/>
      <c r="S38" s="61"/>
      <c r="T38" s="1"/>
    </row>
    <row r="39" spans="3:20" ht="16.5">
      <c r="C39" s="1"/>
      <c r="D39" s="68"/>
      <c r="E39" s="68"/>
      <c r="F39" s="68"/>
      <c r="G39" s="68"/>
      <c r="H39" s="68"/>
      <c r="I39" s="68"/>
      <c r="J39" s="68"/>
      <c r="K39" s="68"/>
      <c r="L39" s="16"/>
      <c r="M39" s="68"/>
      <c r="N39" s="65"/>
      <c r="O39" s="61"/>
      <c r="P39" s="1"/>
      <c r="Q39" s="68"/>
      <c r="R39" s="65"/>
      <c r="S39" s="61"/>
      <c r="T39" s="1"/>
    </row>
    <row r="40" spans="3:20" ht="16.5">
      <c r="C40" s="1"/>
      <c r="D40" s="68"/>
      <c r="E40" s="68"/>
      <c r="F40" s="68"/>
      <c r="G40" s="68"/>
      <c r="H40" s="68"/>
      <c r="I40" s="68"/>
      <c r="J40" s="68"/>
      <c r="K40" s="68"/>
      <c r="L40" s="61"/>
      <c r="M40" s="68"/>
      <c r="N40" s="67"/>
      <c r="O40" s="61"/>
      <c r="P40" s="1"/>
      <c r="Q40" s="68"/>
      <c r="R40" s="67"/>
      <c r="S40" s="61"/>
      <c r="T40" s="1"/>
    </row>
    <row r="41" spans="3:20" ht="16.5">
      <c r="C41" s="1"/>
      <c r="D41" s="15"/>
      <c r="E41" s="68"/>
      <c r="F41" s="68"/>
      <c r="G41" s="68"/>
      <c r="H41" s="15"/>
      <c r="I41" s="68"/>
      <c r="J41" s="68"/>
      <c r="K41" s="68"/>
      <c r="L41" s="61"/>
      <c r="M41" s="15"/>
      <c r="N41" s="67"/>
      <c r="O41" s="61"/>
      <c r="P41" s="1"/>
      <c r="Q41" s="15"/>
      <c r="R41" s="67"/>
      <c r="S41" s="61"/>
      <c r="T41" s="1"/>
    </row>
    <row r="42" spans="3:20" ht="16.5">
      <c r="C42" s="1"/>
      <c r="D42" s="16"/>
      <c r="E42" s="61"/>
      <c r="F42" s="61"/>
      <c r="G42" s="61"/>
      <c r="H42" s="16"/>
      <c r="I42" s="61"/>
      <c r="J42" s="26"/>
      <c r="K42" s="26"/>
      <c r="L42" s="61"/>
      <c r="M42" s="16"/>
      <c r="N42" s="67"/>
      <c r="O42" s="61"/>
      <c r="P42" s="1"/>
      <c r="Q42" s="16"/>
      <c r="R42" s="67"/>
      <c r="S42" s="61"/>
      <c r="T42" s="1"/>
    </row>
    <row r="43" spans="3:20" ht="16.5">
      <c r="C43" s="1"/>
      <c r="D43" s="68"/>
      <c r="E43" s="68"/>
      <c r="F43" s="68"/>
      <c r="G43" s="68"/>
      <c r="H43" s="68"/>
      <c r="I43" s="68"/>
      <c r="J43" s="27"/>
      <c r="K43" s="27"/>
      <c r="L43" s="61"/>
      <c r="M43" s="68"/>
      <c r="N43" s="67"/>
      <c r="O43" s="61"/>
      <c r="P43" s="1"/>
      <c r="Q43" s="68"/>
      <c r="R43" s="67"/>
      <c r="S43" s="61"/>
      <c r="T43" s="1"/>
    </row>
    <row r="44" spans="3:20" ht="16.5">
      <c r="C44" s="1"/>
      <c r="D44" s="68"/>
      <c r="E44" s="68"/>
      <c r="F44" s="68"/>
      <c r="G44" s="68"/>
      <c r="H44" s="68"/>
      <c r="I44" s="27"/>
      <c r="J44" s="27"/>
      <c r="K44" s="27"/>
      <c r="L44" s="61"/>
      <c r="M44" s="68"/>
      <c r="N44" s="67"/>
      <c r="O44" s="61"/>
      <c r="P44" s="1"/>
      <c r="Q44" s="68"/>
      <c r="R44" s="67"/>
      <c r="S44" s="61"/>
      <c r="T44" s="1"/>
    </row>
    <row r="45" spans="3:20" ht="16.5">
      <c r="C45" s="1"/>
      <c r="D45" s="68"/>
      <c r="E45" s="68"/>
      <c r="F45" s="68"/>
      <c r="G45" s="68"/>
      <c r="H45" s="68"/>
      <c r="I45" s="27"/>
      <c r="J45" s="27"/>
      <c r="K45" s="27"/>
      <c r="L45" s="61"/>
      <c r="M45" s="68"/>
      <c r="N45" s="67"/>
      <c r="O45" s="61"/>
      <c r="P45" s="1"/>
      <c r="Q45" s="68"/>
      <c r="R45" s="67"/>
      <c r="S45" s="61"/>
      <c r="T45" s="1"/>
    </row>
    <row r="46" spans="3:20" ht="16.5">
      <c r="C46" s="1"/>
      <c r="D46" s="68"/>
      <c r="E46" s="27"/>
      <c r="F46" s="28"/>
      <c r="G46" s="27"/>
      <c r="H46" s="68"/>
      <c r="I46" s="27"/>
      <c r="J46" s="27"/>
      <c r="K46" s="27"/>
      <c r="L46" s="61"/>
      <c r="M46" s="68"/>
      <c r="N46" s="67"/>
      <c r="O46" s="61"/>
      <c r="P46" s="1"/>
      <c r="Q46" s="68"/>
      <c r="R46" s="67"/>
      <c r="S46" s="61"/>
      <c r="T46" s="1"/>
    </row>
    <row r="47" spans="3:20" ht="16.5">
      <c r="C47" s="1"/>
      <c r="D47" s="68"/>
      <c r="E47" s="27"/>
      <c r="F47" s="28"/>
      <c r="G47" s="27"/>
      <c r="H47" s="68"/>
      <c r="I47" s="27"/>
      <c r="J47" s="27"/>
      <c r="K47" s="27"/>
      <c r="L47" s="61"/>
      <c r="M47" s="68"/>
      <c r="N47" s="67"/>
      <c r="O47" s="61"/>
      <c r="P47" s="1"/>
      <c r="Q47" s="68"/>
      <c r="R47" s="67"/>
      <c r="S47" s="61"/>
      <c r="T47" s="1"/>
    </row>
    <row r="48" spans="3:20" ht="16.5">
      <c r="C48" s="1"/>
      <c r="D48" s="68"/>
      <c r="E48" s="27"/>
      <c r="F48" s="28"/>
      <c r="G48" s="27"/>
      <c r="H48" s="68"/>
      <c r="I48" s="27"/>
      <c r="J48" s="27"/>
      <c r="K48" s="27"/>
      <c r="L48" s="61"/>
      <c r="M48" s="68"/>
      <c r="N48" s="67"/>
      <c r="O48" s="61"/>
      <c r="P48" s="1"/>
      <c r="Q48" s="68"/>
      <c r="R48" s="67"/>
      <c r="S48" s="61"/>
      <c r="T48" s="1"/>
    </row>
    <row r="49" spans="3:20" ht="16.5">
      <c r="C49" s="1"/>
      <c r="D49" s="68"/>
      <c r="E49" s="27"/>
      <c r="F49" s="28"/>
      <c r="G49" s="27"/>
      <c r="H49" s="68"/>
      <c r="I49" s="27"/>
      <c r="J49" s="27"/>
      <c r="K49" s="27"/>
      <c r="L49" s="61"/>
      <c r="M49" s="68"/>
      <c r="N49" s="67"/>
      <c r="O49" s="61"/>
      <c r="P49" s="1"/>
      <c r="Q49" s="68"/>
      <c r="R49" s="67"/>
      <c r="S49" s="61"/>
      <c r="T49" s="1"/>
    </row>
    <row r="50" spans="3:20" ht="16.5">
      <c r="C50" s="1"/>
      <c r="D50" s="68"/>
      <c r="E50" s="27"/>
      <c r="F50" s="27"/>
      <c r="G50" s="27"/>
      <c r="H50" s="68"/>
      <c r="I50" s="27"/>
      <c r="J50" s="27"/>
      <c r="K50" s="27"/>
      <c r="L50" s="61"/>
      <c r="M50" s="68"/>
      <c r="N50" s="67"/>
      <c r="O50" s="61"/>
      <c r="P50" s="1"/>
      <c r="Q50" s="68"/>
      <c r="R50" s="67"/>
      <c r="S50" s="61"/>
      <c r="T50" s="1"/>
    </row>
    <row r="51" spans="3:20" ht="16.5">
      <c r="C51" s="1"/>
      <c r="D51" s="15"/>
      <c r="E51" s="27"/>
      <c r="F51" s="27"/>
      <c r="G51" s="27"/>
      <c r="H51" s="15"/>
      <c r="I51" s="27"/>
      <c r="J51" s="27"/>
      <c r="K51" s="27"/>
      <c r="L51" s="61"/>
      <c r="M51" s="15"/>
      <c r="N51" s="67"/>
      <c r="O51" s="61"/>
      <c r="P51" s="1"/>
      <c r="Q51" s="15"/>
      <c r="R51" s="67"/>
      <c r="S51" s="61"/>
      <c r="T51" s="1"/>
    </row>
    <row r="52" spans="3:20" ht="16.5">
      <c r="C52" s="1"/>
      <c r="D52" s="16"/>
      <c r="E52" s="26"/>
      <c r="F52" s="26"/>
      <c r="G52" s="26"/>
      <c r="H52" s="16"/>
      <c r="I52" s="26"/>
      <c r="J52" s="26"/>
      <c r="K52" s="26"/>
      <c r="L52" s="61"/>
      <c r="M52" s="16"/>
      <c r="N52" s="63"/>
      <c r="O52" s="61"/>
      <c r="P52" s="1"/>
      <c r="Q52" s="16"/>
      <c r="R52" s="63"/>
      <c r="S52" s="61"/>
      <c r="T52" s="1"/>
    </row>
    <row r="53" spans="3:20" ht="16.5">
      <c r="C53" s="1"/>
      <c r="D53" s="29"/>
      <c r="E53" s="27"/>
      <c r="F53" s="27"/>
      <c r="G53" s="27"/>
      <c r="H53" s="29"/>
      <c r="I53" s="27"/>
      <c r="J53" s="27"/>
      <c r="K53" s="27"/>
      <c r="L53" s="61"/>
      <c r="M53" s="29"/>
      <c r="N53" s="63"/>
      <c r="O53" s="61"/>
      <c r="P53" s="1"/>
      <c r="Q53" s="29"/>
      <c r="R53" s="63"/>
      <c r="S53" s="61"/>
      <c r="T53" s="1"/>
    </row>
    <row r="54" spans="3:20" ht="16.5">
      <c r="C54" s="1"/>
      <c r="D54" s="29"/>
      <c r="E54" s="27"/>
      <c r="F54" s="27"/>
      <c r="G54" s="27"/>
      <c r="H54" s="29"/>
      <c r="I54" s="27"/>
      <c r="J54" s="27"/>
      <c r="K54" s="27"/>
      <c r="L54" s="61"/>
      <c r="M54" s="29"/>
      <c r="N54" s="63"/>
      <c r="O54" s="61"/>
      <c r="P54" s="1"/>
      <c r="Q54" s="29"/>
      <c r="R54" s="63"/>
      <c r="S54" s="61"/>
      <c r="T54" s="1"/>
    </row>
    <row r="55" spans="3:20" ht="16.5">
      <c r="C55" s="1"/>
      <c r="D55" s="29"/>
      <c r="E55" s="27"/>
      <c r="F55" s="27"/>
      <c r="G55" s="27"/>
      <c r="H55" s="29"/>
      <c r="I55" s="27"/>
      <c r="J55" s="27"/>
      <c r="K55" s="27"/>
      <c r="L55" s="61"/>
      <c r="M55" s="29"/>
      <c r="N55" s="63"/>
      <c r="O55" s="61"/>
      <c r="P55" s="1"/>
      <c r="Q55" s="29"/>
      <c r="R55" s="63"/>
      <c r="S55" s="61"/>
      <c r="T55" s="1"/>
    </row>
    <row r="56" spans="3:20" ht="16.5">
      <c r="C56" s="1"/>
      <c r="D56" s="29"/>
      <c r="E56" s="27"/>
      <c r="F56" s="27"/>
      <c r="G56" s="27"/>
      <c r="H56" s="29"/>
      <c r="I56" s="27"/>
      <c r="J56" s="28"/>
      <c r="K56" s="27"/>
      <c r="L56" s="61"/>
      <c r="M56" s="29"/>
      <c r="N56" s="63"/>
      <c r="O56" s="61"/>
      <c r="P56" s="1"/>
      <c r="Q56" s="29"/>
      <c r="R56" s="63"/>
      <c r="S56" s="61"/>
      <c r="T56" s="1"/>
    </row>
    <row r="57" spans="3:20" ht="16.5">
      <c r="C57" s="1"/>
      <c r="D57" s="29"/>
      <c r="E57" s="27"/>
      <c r="F57" s="27"/>
      <c r="G57" s="27"/>
      <c r="H57" s="29"/>
      <c r="I57" s="27"/>
      <c r="J57" s="28"/>
      <c r="K57" s="27"/>
      <c r="L57" s="61"/>
      <c r="M57" s="29"/>
      <c r="N57" s="63"/>
      <c r="O57" s="61"/>
      <c r="P57" s="1"/>
      <c r="Q57" s="29"/>
      <c r="R57" s="63"/>
      <c r="S57" s="61"/>
      <c r="T57" s="1"/>
    </row>
    <row r="58" spans="3:20" ht="16.5">
      <c r="C58" s="1"/>
      <c r="D58" s="29"/>
      <c r="E58" s="27"/>
      <c r="F58" s="27"/>
      <c r="G58" s="27"/>
      <c r="H58" s="29"/>
      <c r="I58" s="27"/>
      <c r="J58" s="28"/>
      <c r="K58" s="27"/>
      <c r="L58" s="61"/>
      <c r="M58" s="29"/>
      <c r="N58" s="63"/>
      <c r="O58" s="61"/>
      <c r="P58" s="1"/>
      <c r="Q58" s="29"/>
      <c r="R58" s="63"/>
      <c r="S58" s="61"/>
      <c r="T58" s="1"/>
    </row>
    <row r="59" spans="3:20" ht="16.5">
      <c r="C59" s="1"/>
      <c r="D59" s="29"/>
      <c r="E59" s="27"/>
      <c r="F59" s="27"/>
      <c r="G59" s="27"/>
      <c r="H59" s="29"/>
      <c r="I59" s="27"/>
      <c r="J59" s="28"/>
      <c r="K59" s="27"/>
      <c r="L59" s="61"/>
      <c r="M59" s="29"/>
      <c r="N59" s="63"/>
      <c r="O59" s="61"/>
      <c r="P59" s="1"/>
      <c r="Q59" s="29"/>
      <c r="R59" s="63"/>
      <c r="S59" s="61"/>
      <c r="T59" s="1"/>
    </row>
    <row r="60" spans="3:20" ht="16.5">
      <c r="C60" s="1"/>
      <c r="D60" s="29"/>
      <c r="E60" s="27"/>
      <c r="F60" s="27"/>
      <c r="G60" s="27"/>
      <c r="H60" s="29"/>
      <c r="I60" s="27"/>
      <c r="J60" s="28"/>
      <c r="K60" s="27"/>
      <c r="L60" s="61"/>
      <c r="M60" s="29"/>
      <c r="N60" s="63"/>
      <c r="O60" s="61"/>
      <c r="P60" s="1"/>
      <c r="Q60" s="29"/>
      <c r="R60" s="63"/>
      <c r="S60" s="61"/>
      <c r="T60" s="1"/>
    </row>
    <row r="61" spans="3:20" ht="16.5">
      <c r="C61" s="1"/>
      <c r="D61" s="29"/>
      <c r="E61" s="27"/>
      <c r="F61" s="27"/>
      <c r="G61" s="27"/>
      <c r="H61" s="29"/>
      <c r="I61" s="27"/>
      <c r="J61" s="28"/>
      <c r="K61" s="27"/>
      <c r="L61" s="61"/>
      <c r="M61" s="29"/>
      <c r="N61" s="63"/>
      <c r="O61" s="61"/>
      <c r="P61" s="1"/>
      <c r="Q61" s="29"/>
      <c r="R61" s="63"/>
      <c r="S61" s="61"/>
      <c r="T61" s="1"/>
    </row>
    <row r="62" spans="3:20" ht="16.5">
      <c r="C62" s="1"/>
      <c r="D62" s="30"/>
      <c r="E62" s="26"/>
      <c r="F62" s="26"/>
      <c r="G62" s="26"/>
      <c r="H62" s="30"/>
      <c r="I62" s="26"/>
      <c r="J62" s="31"/>
      <c r="K62" s="26"/>
      <c r="L62" s="61"/>
      <c r="M62" s="30"/>
      <c r="N62" s="63"/>
      <c r="O62" s="61"/>
      <c r="P62" s="1"/>
      <c r="Q62" s="30"/>
      <c r="R62" s="63"/>
      <c r="S62" s="61"/>
      <c r="T62" s="1"/>
    </row>
    <row r="63" spans="3:20" ht="16.5">
      <c r="C63" s="1"/>
      <c r="D63" s="15"/>
      <c r="E63" s="27"/>
      <c r="F63" s="27"/>
      <c r="G63" s="27"/>
      <c r="H63" s="15"/>
      <c r="I63" s="27"/>
      <c r="J63" s="28"/>
      <c r="K63" s="27"/>
      <c r="L63" s="61"/>
      <c r="M63" s="15"/>
      <c r="N63" s="63"/>
      <c r="O63" s="61"/>
      <c r="P63" s="1"/>
      <c r="Q63" s="15"/>
      <c r="R63" s="63"/>
      <c r="S63" s="61"/>
      <c r="T63" s="1"/>
    </row>
    <row r="64" spans="3:20" ht="16.5">
      <c r="C64" s="1"/>
      <c r="D64" s="15"/>
      <c r="E64" s="27"/>
      <c r="F64" s="27"/>
      <c r="G64" s="27"/>
      <c r="H64" s="15"/>
      <c r="I64" s="27"/>
      <c r="J64" s="28"/>
      <c r="K64" s="27"/>
      <c r="L64" s="61"/>
      <c r="M64" s="15"/>
      <c r="N64" s="63"/>
      <c r="O64" s="61"/>
      <c r="P64" s="1"/>
      <c r="Q64" s="15"/>
      <c r="R64" s="63"/>
      <c r="S64" s="61"/>
      <c r="T64" s="1"/>
    </row>
    <row r="65" spans="1:20" ht="16.5">
      <c r="C65" s="1"/>
      <c r="D65" s="15"/>
      <c r="E65" s="27"/>
      <c r="F65" s="27"/>
      <c r="G65" s="27"/>
      <c r="H65" s="15"/>
      <c r="I65" s="27"/>
      <c r="J65" s="28"/>
      <c r="K65" s="27"/>
      <c r="L65" s="61"/>
      <c r="M65" s="15"/>
      <c r="N65" s="63"/>
      <c r="O65" s="61"/>
      <c r="P65" s="1"/>
      <c r="Q65" s="15"/>
      <c r="R65" s="63"/>
      <c r="S65" s="61"/>
      <c r="T65" s="1"/>
    </row>
    <row r="66" spans="1:20" ht="16.5">
      <c r="C66" s="1"/>
      <c r="D66" s="15"/>
      <c r="E66" s="27"/>
      <c r="F66" s="27"/>
      <c r="G66" s="27"/>
      <c r="H66" s="15"/>
      <c r="I66" s="27"/>
      <c r="J66" s="28"/>
      <c r="K66" s="27"/>
      <c r="L66" s="61"/>
      <c r="M66" s="15"/>
      <c r="N66" s="63"/>
      <c r="O66" s="61"/>
      <c r="P66" s="1"/>
      <c r="Q66" s="15"/>
      <c r="R66" s="63"/>
      <c r="S66" s="61"/>
      <c r="T66" s="1"/>
    </row>
    <row r="67" spans="1:20" ht="16.5">
      <c r="C67" s="1"/>
      <c r="D67" s="15"/>
      <c r="E67" s="27"/>
      <c r="F67" s="27"/>
      <c r="G67" s="27"/>
      <c r="H67" s="15"/>
      <c r="I67" s="27"/>
      <c r="J67" s="28"/>
      <c r="K67" s="27"/>
      <c r="L67" s="61"/>
      <c r="M67" s="15"/>
      <c r="N67" s="63"/>
      <c r="O67" s="61"/>
      <c r="P67" s="1"/>
      <c r="Q67" s="15"/>
      <c r="R67" s="63"/>
      <c r="S67" s="61"/>
      <c r="T67" s="1"/>
    </row>
    <row r="68" spans="1:20" ht="16.5">
      <c r="C68" s="1"/>
      <c r="D68" s="15"/>
      <c r="E68" s="27"/>
      <c r="F68" s="27"/>
      <c r="G68" s="27"/>
      <c r="H68" s="15"/>
      <c r="I68" s="27"/>
      <c r="J68" s="28"/>
      <c r="K68" s="27"/>
      <c r="L68" s="61"/>
      <c r="M68" s="15"/>
      <c r="N68" s="63"/>
      <c r="O68" s="61"/>
      <c r="P68" s="1"/>
      <c r="Q68" s="15"/>
      <c r="R68" s="63"/>
      <c r="S68" s="61"/>
      <c r="T68" s="1"/>
    </row>
    <row r="69" spans="1:20" ht="16.5">
      <c r="C69" s="1"/>
      <c r="D69" s="15"/>
      <c r="E69" s="27"/>
      <c r="F69" s="27"/>
      <c r="G69" s="27"/>
      <c r="H69" s="15"/>
      <c r="I69" s="27"/>
      <c r="J69" s="28"/>
      <c r="K69" s="27"/>
      <c r="L69" s="61"/>
      <c r="M69" s="15"/>
      <c r="N69" s="63"/>
      <c r="O69" s="61"/>
      <c r="P69" s="1"/>
      <c r="Q69" s="15"/>
      <c r="R69" s="63"/>
      <c r="S69" s="61"/>
      <c r="T69" s="1"/>
    </row>
    <row r="70" spans="1:20" ht="16.5">
      <c r="C70" s="1"/>
      <c r="D70" s="15"/>
      <c r="E70" s="27"/>
      <c r="F70" s="27"/>
      <c r="G70" s="27"/>
      <c r="H70" s="15"/>
      <c r="I70" s="27"/>
      <c r="J70" s="28"/>
      <c r="K70" s="27"/>
      <c r="L70" s="61"/>
      <c r="M70" s="15"/>
      <c r="N70" s="63"/>
      <c r="O70" s="61"/>
      <c r="P70" s="1"/>
      <c r="Q70" s="15"/>
      <c r="R70" s="63"/>
      <c r="S70" s="61"/>
      <c r="T70" s="1"/>
    </row>
    <row r="71" spans="1:20" ht="16.5">
      <c r="C71" s="1"/>
      <c r="D71" s="15"/>
      <c r="E71" s="27"/>
      <c r="F71" s="27"/>
      <c r="G71" s="27"/>
      <c r="H71" s="15"/>
      <c r="I71" s="27"/>
      <c r="J71" s="28"/>
      <c r="K71" s="27"/>
      <c r="L71" s="61"/>
      <c r="M71" s="15"/>
      <c r="N71" s="63"/>
      <c r="O71" s="61"/>
      <c r="P71" s="1"/>
      <c r="Q71" s="15"/>
      <c r="R71" s="63"/>
      <c r="S71" s="61"/>
      <c r="T71" s="1"/>
    </row>
    <row r="72" spans="1:20" ht="16.5">
      <c r="C72" s="1"/>
      <c r="D72" s="16"/>
      <c r="E72" s="26"/>
      <c r="F72" s="26"/>
      <c r="G72" s="26"/>
      <c r="H72" s="16"/>
      <c r="I72" s="26"/>
      <c r="J72" s="31"/>
      <c r="K72" s="26"/>
      <c r="L72" s="24"/>
      <c r="M72" s="16"/>
      <c r="N72" s="71"/>
      <c r="O72" s="61"/>
      <c r="P72" s="1"/>
      <c r="Q72" s="16"/>
      <c r="R72" s="71"/>
      <c r="S72" s="61"/>
      <c r="T72" s="1"/>
    </row>
    <row r="73" spans="1:20">
      <c r="C73" s="1"/>
      <c r="D73" s="72"/>
      <c r="E73" s="1"/>
      <c r="F73" s="1"/>
      <c r="G73" s="1"/>
      <c r="H73" s="1"/>
      <c r="I73" s="1"/>
      <c r="J73" s="1"/>
      <c r="K73" s="1"/>
      <c r="L73" s="24"/>
      <c r="M73" s="1"/>
      <c r="N73" s="1"/>
      <c r="O73" s="1"/>
      <c r="P73" s="1"/>
      <c r="Q73" s="1"/>
      <c r="R73" s="1"/>
      <c r="S73" s="1"/>
      <c r="T73" s="1"/>
    </row>
    <row r="74" spans="1:20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6.5">
      <c r="C76" s="73"/>
      <c r="D76" s="76"/>
      <c r="E76" s="76"/>
      <c r="F76" s="73"/>
      <c r="G76" s="7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6.5">
      <c r="C77" s="61"/>
      <c r="D77" s="77"/>
      <c r="E77" s="61"/>
      <c r="F77" s="61"/>
      <c r="G77" s="68"/>
      <c r="H77" s="5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>
      <c r="C78" s="61"/>
      <c r="D78" s="77"/>
      <c r="E78" s="61"/>
      <c r="F78" s="61"/>
      <c r="G78" s="68"/>
      <c r="H78" s="6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>
      <c r="C79" s="61"/>
      <c r="D79" s="77"/>
      <c r="E79" s="61"/>
      <c r="F79" s="61"/>
      <c r="G79" s="68"/>
      <c r="H79" s="6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>
      <c r="A80" s="1"/>
      <c r="B80" s="1"/>
      <c r="C80" s="61"/>
      <c r="D80" s="77"/>
      <c r="E80" s="61"/>
      <c r="F80" s="61"/>
      <c r="G80" s="68"/>
      <c r="H80" s="6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>
      <c r="A81" s="1"/>
      <c r="B81" s="1"/>
      <c r="C81" s="61"/>
      <c r="D81" s="77"/>
      <c r="E81" s="61"/>
      <c r="F81" s="61"/>
      <c r="G81" s="68"/>
      <c r="H81" s="6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>
      <c r="A82" s="1"/>
      <c r="B82" s="1"/>
      <c r="C82" s="61"/>
      <c r="D82" s="77"/>
      <c r="E82" s="61"/>
      <c r="F82" s="61"/>
      <c r="G82" s="68"/>
      <c r="H82" s="6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>
      <c r="A83" s="1"/>
      <c r="B83" s="1"/>
      <c r="C83" s="61"/>
      <c r="D83" s="77"/>
      <c r="E83" s="61"/>
      <c r="F83" s="61"/>
      <c r="G83" s="68"/>
      <c r="H83" s="6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>
      <c r="A84" s="1"/>
      <c r="B84" s="1"/>
      <c r="C84" s="61"/>
      <c r="D84" s="77"/>
      <c r="E84" s="61"/>
      <c r="F84" s="61"/>
      <c r="G84" s="68"/>
      <c r="H84" s="6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>
      <c r="A85" s="1"/>
      <c r="B85" s="1"/>
      <c r="C85" s="61"/>
      <c r="D85" s="77"/>
      <c r="E85" s="61"/>
      <c r="F85" s="61"/>
      <c r="G85" s="68"/>
      <c r="H85" s="6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>
      <c r="A86" s="1"/>
      <c r="B86" s="1"/>
      <c r="C86" s="61"/>
      <c r="D86" s="77"/>
      <c r="E86" s="61"/>
      <c r="F86" s="61"/>
      <c r="G86" s="68"/>
      <c r="H86" s="6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>
      <c r="A87" s="1"/>
      <c r="B87" s="1"/>
      <c r="C87" s="61"/>
      <c r="D87" s="77"/>
      <c r="E87" s="61"/>
      <c r="F87" s="61"/>
      <c r="G87" s="68"/>
      <c r="H87" s="6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>
      <c r="A88" s="1"/>
      <c r="B88" s="1"/>
      <c r="C88" s="61"/>
      <c r="D88" s="77"/>
      <c r="E88" s="61"/>
      <c r="F88" s="61"/>
      <c r="G88" s="68"/>
      <c r="H88" s="6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>
      <c r="A89" s="1"/>
      <c r="B89" s="1"/>
      <c r="C89" s="61"/>
      <c r="D89" s="77"/>
      <c r="E89" s="68"/>
      <c r="F89" s="61"/>
      <c r="G89" s="68"/>
      <c r="H89" s="6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>
      <c r="A90" s="1"/>
      <c r="B90" s="1"/>
      <c r="C90" s="61"/>
      <c r="D90" s="77"/>
      <c r="E90" s="68"/>
      <c r="F90" s="61"/>
      <c r="G90" s="68"/>
      <c r="H90" s="6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>
      <c r="A91" s="1"/>
      <c r="B91" s="1"/>
      <c r="C91" s="61"/>
      <c r="D91" s="77"/>
      <c r="E91" s="68"/>
      <c r="F91" s="61"/>
      <c r="G91" s="68"/>
      <c r="H91" s="6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>
      <c r="A92" s="1"/>
      <c r="B92" s="1"/>
      <c r="C92" s="61"/>
      <c r="D92" s="77"/>
      <c r="E92" s="68"/>
      <c r="F92" s="61"/>
      <c r="G92" s="68"/>
      <c r="H92" s="6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>
      <c r="A93" s="1"/>
      <c r="B93" s="1"/>
      <c r="C93" s="61"/>
      <c r="D93" s="61"/>
      <c r="E93" s="68"/>
      <c r="F93" s="61"/>
      <c r="G93" s="68"/>
      <c r="H93" s="61"/>
    </row>
    <row r="94" spans="1:20">
      <c r="A94" s="1"/>
      <c r="B94" s="1"/>
      <c r="C94" s="61"/>
      <c r="D94" s="61"/>
      <c r="E94" s="68"/>
      <c r="F94" s="61"/>
      <c r="G94" s="68"/>
      <c r="H94" s="61"/>
    </row>
    <row r="95" spans="1:20" ht="16.5">
      <c r="A95" s="1"/>
      <c r="B95" s="1"/>
      <c r="C95" s="22"/>
      <c r="D95" s="22"/>
      <c r="E95" s="1"/>
      <c r="F95" s="1"/>
      <c r="G95" s="1"/>
      <c r="H95" s="61"/>
    </row>
    <row r="96" spans="1:20">
      <c r="A96" s="1"/>
      <c r="B96" s="1"/>
      <c r="C96" s="1"/>
      <c r="D96" s="1"/>
      <c r="E96" s="1"/>
      <c r="F96" s="1"/>
      <c r="G96" s="1"/>
      <c r="H96" s="1"/>
    </row>
    <row r="97" spans="1:8">
      <c r="A97" s="1"/>
      <c r="B97" s="1"/>
      <c r="C97" s="1"/>
      <c r="D97" s="1"/>
      <c r="E97" s="1"/>
      <c r="F97" s="1"/>
      <c r="G97" s="1"/>
      <c r="H97" s="1"/>
    </row>
  </sheetData>
  <mergeCells count="1">
    <mergeCell ref="R20:S2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2019-07-18T10:05:48Z</cp:lastPrinted>
  <dcterms:created xsi:type="dcterms:W3CDTF">2019-04-30T07:34:49Z</dcterms:created>
  <dcterms:modified xsi:type="dcterms:W3CDTF">2025-12-17T16:54:21Z</dcterms:modified>
</cp:coreProperties>
</file>