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-240" windowWidth="18780" windowHeight="660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Foglio1!$A$1:$O$50</definedName>
  </definedNames>
  <calcPr calcId="125725" refMode="R1C1"/>
</workbook>
</file>

<file path=xl/calcChain.xml><?xml version="1.0" encoding="utf-8"?>
<calcChain xmlns="http://schemas.openxmlformats.org/spreadsheetml/2006/main">
  <c r="E15" i="1"/>
  <c r="I16"/>
  <c r="I17"/>
  <c r="I15"/>
  <c r="G17"/>
  <c r="G16"/>
  <c r="G15"/>
  <c r="E17"/>
  <c r="E16"/>
  <c r="J27"/>
  <c r="J26"/>
  <c r="G25"/>
  <c r="N24"/>
  <c r="M24"/>
  <c r="L24"/>
  <c r="K24"/>
  <c r="J24"/>
  <c r="I24"/>
  <c r="H24"/>
  <c r="G24"/>
  <c r="F24"/>
  <c r="E24"/>
  <c r="D24"/>
  <c r="C24"/>
  <c r="J25" l="1"/>
</calcChain>
</file>

<file path=xl/sharedStrings.xml><?xml version="1.0" encoding="utf-8"?>
<sst xmlns="http://schemas.openxmlformats.org/spreadsheetml/2006/main" count="47" uniqueCount="37">
  <si>
    <t>Località</t>
  </si>
  <si>
    <t>ALESSANDRIA</t>
  </si>
  <si>
    <t>Altit.  m</t>
  </si>
  <si>
    <t>Gradi g.</t>
  </si>
  <si>
    <t>Temp.media stagionale °C</t>
  </si>
  <si>
    <t>g. riscald</t>
  </si>
  <si>
    <t>Mese</t>
  </si>
  <si>
    <t>Giorni</t>
  </si>
  <si>
    <t>MJ/m2 giorno</t>
  </si>
  <si>
    <t>kW/m2 giorno</t>
  </si>
  <si>
    <t>MJ/m2 g.</t>
  </si>
  <si>
    <t>kW/m2 g.</t>
  </si>
  <si>
    <t>Faq.1403.2</t>
  </si>
  <si>
    <t>Collettore con n° pannelli</t>
  </si>
  <si>
    <t>N</t>
  </si>
  <si>
    <t>Marca</t>
  </si>
  <si>
    <t>m2</t>
  </si>
  <si>
    <t xml:space="preserve">superficie assorbimento </t>
  </si>
  <si>
    <t>Superficie di apertura</t>
  </si>
  <si>
    <t>Dimensioni</t>
  </si>
  <si>
    <t>m</t>
  </si>
  <si>
    <t>1840 x 1910</t>
  </si>
  <si>
    <t>superficie lorda</t>
  </si>
  <si>
    <t>contenuto acqua</t>
  </si>
  <si>
    <t>L</t>
  </si>
  <si>
    <t>kWh/m2g</t>
  </si>
  <si>
    <t>Insolazione media pond annua</t>
  </si>
  <si>
    <t>Insolazione media pond invernale</t>
  </si>
  <si>
    <t>Insolazione media pond estiva</t>
  </si>
  <si>
    <t>Valore medio ponderale  annuo</t>
  </si>
  <si>
    <t>Invernale</t>
  </si>
  <si>
    <t>Estivo</t>
  </si>
  <si>
    <t>Annuo</t>
  </si>
  <si>
    <t>kWh</t>
  </si>
  <si>
    <t>Totale g.</t>
  </si>
  <si>
    <t>kcal/g</t>
  </si>
  <si>
    <t>SOLAR ENERGY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</si>
</sst>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theme="1"/>
      <name val="Arial Rounded MT Bold"/>
      <family val="2"/>
    </font>
    <font>
      <sz val="16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6"/>
      <name val="Arial Narrow"/>
      <family val="2"/>
    </font>
    <font>
      <sz val="14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/>
    <xf numFmtId="0" fontId="3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Protection="1">
      <protection hidden="1"/>
    </xf>
    <xf numFmtId="1" fontId="3" fillId="0" borderId="0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Fill="1" applyBorder="1"/>
    <xf numFmtId="0" fontId="2" fillId="0" borderId="0" xfId="0" applyFont="1" applyFill="1" applyBorder="1" applyProtection="1"/>
    <xf numFmtId="0" fontId="6" fillId="0" borderId="1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8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  <protection hidden="1"/>
    </xf>
    <xf numFmtId="0" fontId="9" fillId="0" borderId="9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22" xfId="0" applyFont="1" applyFill="1" applyBorder="1" applyAlignment="1" applyProtection="1">
      <alignment horizontal="center" vertical="center"/>
    </xf>
    <xf numFmtId="0" fontId="10" fillId="0" borderId="23" xfId="0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2" fontId="6" fillId="2" borderId="8" xfId="0" applyNumberFormat="1" applyFont="1" applyFill="1" applyBorder="1" applyAlignment="1" applyProtection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right"/>
    </xf>
    <xf numFmtId="0" fontId="0" fillId="0" borderId="17" xfId="0" applyBorder="1"/>
    <xf numFmtId="0" fontId="0" fillId="0" borderId="22" xfId="0" applyBorder="1"/>
    <xf numFmtId="0" fontId="0" fillId="0" borderId="18" xfId="0" applyBorder="1"/>
    <xf numFmtId="0" fontId="0" fillId="0" borderId="0" xfId="0" applyBorder="1"/>
    <xf numFmtId="0" fontId="0" fillId="0" borderId="20" xfId="0" applyBorder="1"/>
    <xf numFmtId="0" fontId="0" fillId="0" borderId="23" xfId="0" applyBorder="1"/>
    <xf numFmtId="0" fontId="0" fillId="0" borderId="0" xfId="0" applyBorder="1" applyAlignment="1">
      <alignment horizontal="center" vertical="center"/>
    </xf>
    <xf numFmtId="0" fontId="0" fillId="0" borderId="13" xfId="0" applyBorder="1"/>
    <xf numFmtId="0" fontId="0" fillId="0" borderId="21" xfId="0" applyBorder="1"/>
    <xf numFmtId="0" fontId="0" fillId="0" borderId="14" xfId="0" applyBorder="1"/>
    <xf numFmtId="0" fontId="0" fillId="3" borderId="15" xfId="0" applyFill="1" applyBorder="1" applyAlignment="1" applyProtection="1">
      <alignment horizontal="center" vertical="center"/>
      <protection locked="0" hidden="1"/>
    </xf>
    <xf numFmtId="0" fontId="0" fillId="3" borderId="19" xfId="0" applyFill="1" applyBorder="1" applyAlignment="1" applyProtection="1">
      <alignment horizontal="center" vertical="center"/>
      <protection locked="0" hidden="1"/>
    </xf>
    <xf numFmtId="2" fontId="0" fillId="2" borderId="19" xfId="0" applyNumberFormat="1" applyFill="1" applyBorder="1" applyAlignment="1" applyProtection="1">
      <alignment horizontal="center" vertical="center"/>
      <protection hidden="1"/>
    </xf>
    <xf numFmtId="0" fontId="0" fillId="2" borderId="19" xfId="0" applyFill="1" applyBorder="1" applyAlignment="1" applyProtection="1">
      <alignment horizontal="center" vertical="center"/>
      <protection hidden="1"/>
    </xf>
    <xf numFmtId="0" fontId="0" fillId="2" borderId="16" xfId="0" applyFill="1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2" borderId="21" xfId="0" applyFill="1" applyBorder="1" applyAlignment="1" applyProtection="1">
      <alignment horizontal="center" vertical="center"/>
      <protection hidden="1"/>
    </xf>
    <xf numFmtId="0" fontId="0" fillId="2" borderId="14" xfId="0" applyFill="1" applyBorder="1" applyAlignment="1" applyProtection="1">
      <alignment horizontal="center" vertical="center"/>
      <protection hidden="1"/>
    </xf>
    <xf numFmtId="0" fontId="0" fillId="2" borderId="13" xfId="0" applyFill="1" applyBorder="1" applyAlignment="1" applyProtection="1">
      <alignment horizontal="center" vertical="center"/>
      <protection hidden="1"/>
    </xf>
    <xf numFmtId="2" fontId="6" fillId="2" borderId="13" xfId="0" applyNumberFormat="1" applyFont="1" applyFill="1" applyBorder="1" applyAlignment="1" applyProtection="1">
      <alignment horizontal="center" vertical="center"/>
      <protection hidden="1"/>
    </xf>
    <xf numFmtId="0" fontId="6" fillId="2" borderId="21" xfId="0" applyFont="1" applyFill="1" applyBorder="1" applyAlignment="1" applyProtection="1">
      <alignment horizontal="center" vertical="center"/>
      <protection hidden="1"/>
    </xf>
    <xf numFmtId="0" fontId="6" fillId="2" borderId="14" xfId="0" applyFont="1" applyFill="1" applyBorder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2" borderId="12" xfId="0" applyFont="1" applyFill="1" applyBorder="1" applyAlignment="1" applyProtection="1">
      <alignment horizontal="center" vertical="center"/>
      <protection hidden="1"/>
    </xf>
    <xf numFmtId="164" fontId="6" fillId="2" borderId="9" xfId="0" applyNumberFormat="1" applyFont="1" applyFill="1" applyBorder="1" applyAlignment="1" applyProtection="1">
      <alignment horizontal="center" vertical="center"/>
      <protection hidden="1"/>
    </xf>
    <xf numFmtId="164" fontId="6" fillId="2" borderId="0" xfId="0" applyNumberFormat="1" applyFont="1" applyFill="1" applyBorder="1" applyAlignment="1" applyProtection="1">
      <alignment horizontal="center" vertical="center"/>
      <protection hidden="1"/>
    </xf>
    <xf numFmtId="164" fontId="6" fillId="2" borderId="10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0" fillId="3" borderId="18" xfId="0" applyFill="1" applyBorder="1" applyAlignment="1" applyProtection="1">
      <alignment horizontal="center"/>
      <protection locked="0" hidden="1"/>
    </xf>
    <xf numFmtId="0" fontId="0" fillId="3" borderId="19" xfId="0" applyFill="1" applyBorder="1" applyAlignment="1" applyProtection="1">
      <alignment horizontal="center"/>
      <protection locked="0" hidden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40944</xdr:colOff>
      <xdr:row>0</xdr:row>
      <xdr:rowOff>66674</xdr:rowOff>
    </xdr:from>
    <xdr:to>
      <xdr:col>2</xdr:col>
      <xdr:colOff>449068</xdr:colOff>
      <xdr:row>4</xdr:row>
      <xdr:rowOff>9525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44" y="66674"/>
          <a:ext cx="2589349" cy="7048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12</xdr:col>
      <xdr:colOff>420157</xdr:colOff>
      <xdr:row>24</xdr:row>
      <xdr:rowOff>89429</xdr:rowOff>
    </xdr:from>
    <xdr:to>
      <xdr:col>12</xdr:col>
      <xdr:colOff>420157</xdr:colOff>
      <xdr:row>24</xdr:row>
      <xdr:rowOff>135148</xdr:rowOff>
    </xdr:to>
    <xdr:sp macro="" textlink="">
      <xdr:nvSpPr>
        <xdr:cNvPr id="4" name="Parentesi graffa chiusa 3"/>
        <xdr:cNvSpPr/>
      </xdr:nvSpPr>
      <xdr:spPr>
        <a:xfrm>
          <a:off x="15536332" y="18787004"/>
          <a:ext cx="0" cy="4571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5</xdr:col>
      <xdr:colOff>142876</xdr:colOff>
      <xdr:row>7</xdr:row>
      <xdr:rowOff>41275</xdr:rowOff>
    </xdr:from>
    <xdr:to>
      <xdr:col>7</xdr:col>
      <xdr:colOff>25401</xdr:colOff>
      <xdr:row>10</xdr:row>
      <xdr:rowOff>117475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03209" y="1374775"/>
          <a:ext cx="1173692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1"/>
  <sheetViews>
    <sheetView tabSelected="1" view="pageLayout" topLeftCell="A8" zoomScale="90" zoomScaleNormal="100" zoomScalePageLayoutView="90" workbookViewId="0">
      <selection activeCell="E14" sqref="E14"/>
    </sheetView>
  </sheetViews>
  <sheetFormatPr defaultRowHeight="15"/>
  <cols>
    <col min="2" max="2" width="21.5703125" customWidth="1"/>
    <col min="3" max="3" width="11" customWidth="1"/>
    <col min="5" max="5" width="10.5703125" customWidth="1"/>
    <col min="8" max="8" width="11.140625" customWidth="1"/>
    <col min="9" max="9" width="9.85546875" customWidth="1"/>
    <col min="11" max="11" width="10.42578125" customWidth="1"/>
  </cols>
  <sheetData>
    <row r="2" spans="1:13">
      <c r="M2" t="s">
        <v>12</v>
      </c>
    </row>
    <row r="4" spans="1:13">
      <c r="A4" s="3"/>
      <c r="B4" s="3"/>
      <c r="C4" s="3"/>
      <c r="D4" s="3"/>
      <c r="E4" s="3"/>
      <c r="F4" s="3"/>
      <c r="G4" s="3"/>
      <c r="H4" s="3"/>
      <c r="I4" s="3"/>
      <c r="J4" s="3"/>
    </row>
    <row r="5" spans="1:13">
      <c r="A5" s="3"/>
      <c r="B5" s="3"/>
      <c r="C5" s="3"/>
      <c r="D5" s="3"/>
      <c r="E5" s="3"/>
      <c r="F5" s="3"/>
      <c r="G5" s="3"/>
      <c r="H5" s="3"/>
      <c r="I5" s="3"/>
      <c r="J5" s="3"/>
    </row>
    <row r="6" spans="1:13">
      <c r="A6" s="3"/>
      <c r="B6" s="3"/>
      <c r="C6" s="3"/>
      <c r="D6" s="3"/>
      <c r="E6" s="3"/>
      <c r="F6" s="3"/>
      <c r="G6" s="3"/>
      <c r="H6" s="3"/>
      <c r="I6" s="3"/>
      <c r="J6" s="3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</row>
    <row r="8" spans="1:13">
      <c r="A8" s="3"/>
      <c r="B8" s="38" t="s">
        <v>13</v>
      </c>
      <c r="C8" s="39"/>
      <c r="D8" s="45" t="s">
        <v>14</v>
      </c>
      <c r="E8" s="48">
        <v>20</v>
      </c>
    </row>
    <row r="9" spans="1:13">
      <c r="A9" s="3"/>
      <c r="B9" s="40" t="s">
        <v>15</v>
      </c>
      <c r="D9" s="68" t="s">
        <v>36</v>
      </c>
      <c r="E9" s="69"/>
    </row>
    <row r="10" spans="1:13">
      <c r="A10" s="3"/>
      <c r="B10" s="40" t="s">
        <v>17</v>
      </c>
      <c r="C10" s="41"/>
      <c r="D10" s="46" t="s">
        <v>16</v>
      </c>
      <c r="E10" s="49">
        <v>2</v>
      </c>
    </row>
    <row r="11" spans="1:13">
      <c r="A11" s="3"/>
      <c r="B11" s="40" t="s">
        <v>18</v>
      </c>
      <c r="C11" s="41"/>
      <c r="D11" s="46" t="s">
        <v>16</v>
      </c>
      <c r="E11" s="49">
        <v>2.11</v>
      </c>
    </row>
    <row r="12" spans="1:13">
      <c r="A12" s="3"/>
      <c r="B12" s="40" t="s">
        <v>19</v>
      </c>
      <c r="C12" s="41"/>
      <c r="D12" s="46" t="s">
        <v>20</v>
      </c>
      <c r="E12" s="49" t="s">
        <v>21</v>
      </c>
    </row>
    <row r="13" spans="1:13">
      <c r="A13" s="3"/>
      <c r="B13" s="40" t="s">
        <v>22</v>
      </c>
      <c r="C13" s="41"/>
      <c r="D13" s="46" t="s">
        <v>16</v>
      </c>
      <c r="E13" s="49">
        <v>3.51</v>
      </c>
    </row>
    <row r="14" spans="1:13">
      <c r="A14" s="3"/>
      <c r="B14" s="40" t="s">
        <v>23</v>
      </c>
      <c r="C14" s="41"/>
      <c r="D14" s="46" t="s">
        <v>24</v>
      </c>
      <c r="E14" s="49">
        <v>5.7</v>
      </c>
      <c r="F14" s="44"/>
      <c r="G14" s="53" t="s">
        <v>34</v>
      </c>
      <c r="H14" s="27"/>
    </row>
    <row r="15" spans="1:13">
      <c r="A15" s="3"/>
      <c r="B15" s="40" t="s">
        <v>26</v>
      </c>
      <c r="C15" s="41"/>
      <c r="D15" s="46" t="s">
        <v>25</v>
      </c>
      <c r="E15" s="50">
        <f>J25</f>
        <v>3.1375000000000002</v>
      </c>
      <c r="F15" s="37" t="s">
        <v>33</v>
      </c>
      <c r="G15" s="54">
        <f>E15*E10</f>
        <v>6.2750000000000004</v>
      </c>
      <c r="H15" s="27" t="s">
        <v>35</v>
      </c>
      <c r="I15" s="56">
        <f>G15*1000*0.86</f>
        <v>5396.5</v>
      </c>
      <c r="K15" s="36"/>
    </row>
    <row r="16" spans="1:13">
      <c r="A16" s="3"/>
      <c r="B16" s="40" t="s">
        <v>27</v>
      </c>
      <c r="C16" s="41"/>
      <c r="D16" s="46" t="s">
        <v>25</v>
      </c>
      <c r="E16" s="51">
        <f>J26</f>
        <v>1.95</v>
      </c>
      <c r="F16" s="37" t="s">
        <v>33</v>
      </c>
      <c r="G16" s="54">
        <f>E16*E10</f>
        <v>3.9</v>
      </c>
      <c r="H16" s="27" t="s">
        <v>35</v>
      </c>
      <c r="I16" s="54">
        <f t="shared" ref="I16:I17" si="0">G16*1000*0.86</f>
        <v>3354</v>
      </c>
      <c r="K16" s="36"/>
    </row>
    <row r="17" spans="1:14">
      <c r="A17" s="3"/>
      <c r="B17" s="42" t="s">
        <v>28</v>
      </c>
      <c r="C17" s="43"/>
      <c r="D17" s="47" t="s">
        <v>25</v>
      </c>
      <c r="E17" s="52">
        <f>J27</f>
        <v>4.2</v>
      </c>
      <c r="F17" s="37" t="s">
        <v>33</v>
      </c>
      <c r="G17" s="55">
        <f>E17*E10</f>
        <v>8.4</v>
      </c>
      <c r="H17" s="27" t="s">
        <v>35</v>
      </c>
      <c r="I17" s="55">
        <f t="shared" si="0"/>
        <v>7224</v>
      </c>
      <c r="K17" s="36"/>
    </row>
    <row r="18" spans="1:14">
      <c r="A18" s="3"/>
      <c r="E18" s="27"/>
    </row>
    <row r="19" spans="1:14" ht="15.75" thickBot="1">
      <c r="A19" s="3"/>
    </row>
    <row r="20" spans="1:14" ht="21.75" thickBot="1">
      <c r="A20" s="3"/>
      <c r="B20" s="9" t="s">
        <v>0</v>
      </c>
      <c r="C20" s="65" t="s">
        <v>1</v>
      </c>
      <c r="D20" s="66"/>
      <c r="E20" s="10" t="s">
        <v>2</v>
      </c>
      <c r="F20" s="11">
        <v>95</v>
      </c>
      <c r="G20" s="10" t="s">
        <v>3</v>
      </c>
      <c r="H20" s="11">
        <v>2559</v>
      </c>
      <c r="I20" s="12" t="s">
        <v>4</v>
      </c>
      <c r="J20" s="12"/>
      <c r="K20" s="12"/>
      <c r="L20" s="11">
        <v>6.5</v>
      </c>
      <c r="M20" s="13" t="s">
        <v>5</v>
      </c>
      <c r="N20" s="11">
        <v>180</v>
      </c>
    </row>
    <row r="21" spans="1:14" ht="20.25">
      <c r="A21" s="3"/>
      <c r="B21" s="9" t="s">
        <v>6</v>
      </c>
      <c r="C21" s="14">
        <v>1</v>
      </c>
      <c r="D21" s="10">
        <v>2</v>
      </c>
      <c r="E21" s="10">
        <v>3</v>
      </c>
      <c r="F21" s="10">
        <v>4</v>
      </c>
      <c r="G21" s="10">
        <v>5</v>
      </c>
      <c r="H21" s="10">
        <v>6</v>
      </c>
      <c r="I21" s="10">
        <v>7</v>
      </c>
      <c r="J21" s="10">
        <v>8</v>
      </c>
      <c r="K21" s="13">
        <v>9</v>
      </c>
      <c r="L21" s="13">
        <v>10</v>
      </c>
      <c r="M21" s="13">
        <v>11</v>
      </c>
      <c r="N21" s="15">
        <v>12</v>
      </c>
    </row>
    <row r="22" spans="1:14" ht="21" thickBot="1">
      <c r="A22" s="3"/>
      <c r="B22" s="16" t="s">
        <v>7</v>
      </c>
      <c r="C22" s="17">
        <v>31</v>
      </c>
      <c r="D22" s="18">
        <v>28</v>
      </c>
      <c r="E22" s="18">
        <v>31</v>
      </c>
      <c r="F22" s="19">
        <v>30</v>
      </c>
      <c r="G22" s="19">
        <v>31</v>
      </c>
      <c r="H22" s="19">
        <v>30</v>
      </c>
      <c r="I22" s="19">
        <v>31</v>
      </c>
      <c r="J22" s="19">
        <v>31</v>
      </c>
      <c r="K22" s="20">
        <v>30</v>
      </c>
      <c r="L22" s="20">
        <v>31</v>
      </c>
      <c r="M22" s="20">
        <v>30</v>
      </c>
      <c r="N22" s="21">
        <v>31</v>
      </c>
    </row>
    <row r="23" spans="1:14" ht="20.25">
      <c r="A23" s="3"/>
      <c r="B23" s="22" t="s">
        <v>8</v>
      </c>
      <c r="C23" s="60">
        <v>4.7</v>
      </c>
      <c r="D23" s="60">
        <v>7.5</v>
      </c>
      <c r="E23" s="60">
        <v>11.6</v>
      </c>
      <c r="F23" s="60">
        <v>15.8</v>
      </c>
      <c r="G23" s="60">
        <v>18.5</v>
      </c>
      <c r="H23" s="60">
        <v>20.5</v>
      </c>
      <c r="I23" s="60">
        <v>22.6</v>
      </c>
      <c r="J23" s="60">
        <v>18</v>
      </c>
      <c r="K23" s="60">
        <v>13.4</v>
      </c>
      <c r="L23" s="60">
        <v>8.5</v>
      </c>
      <c r="M23" s="60">
        <v>5.3</v>
      </c>
      <c r="N23" s="61">
        <v>4.2</v>
      </c>
    </row>
    <row r="24" spans="1:14" ht="21" thickBot="1">
      <c r="A24" s="3"/>
      <c r="B24" s="23" t="s">
        <v>9</v>
      </c>
      <c r="C24" s="62">
        <f>C23/3.6</f>
        <v>1.3055555555555556</v>
      </c>
      <c r="D24" s="62">
        <f t="shared" ref="D24:N24" si="1">D23/3.6</f>
        <v>2.0833333333333335</v>
      </c>
      <c r="E24" s="62">
        <f t="shared" si="1"/>
        <v>3.2222222222222219</v>
      </c>
      <c r="F24" s="62">
        <f t="shared" si="1"/>
        <v>4.3888888888888893</v>
      </c>
      <c r="G24" s="62">
        <f t="shared" si="1"/>
        <v>5.1388888888888884</v>
      </c>
      <c r="H24" s="63">
        <f t="shared" si="1"/>
        <v>5.6944444444444446</v>
      </c>
      <c r="I24" s="63">
        <f t="shared" si="1"/>
        <v>6.2777777777777777</v>
      </c>
      <c r="J24" s="63">
        <f t="shared" si="1"/>
        <v>5</v>
      </c>
      <c r="K24" s="62">
        <f t="shared" si="1"/>
        <v>3.7222222222222223</v>
      </c>
      <c r="L24" s="62">
        <f t="shared" si="1"/>
        <v>2.3611111111111112</v>
      </c>
      <c r="M24" s="62">
        <f t="shared" si="1"/>
        <v>1.4722222222222221</v>
      </c>
      <c r="N24" s="64">
        <f t="shared" si="1"/>
        <v>1.1666666666666667</v>
      </c>
    </row>
    <row r="25" spans="1:14" ht="21" thickBot="1">
      <c r="A25" s="3"/>
      <c r="B25" s="24" t="s">
        <v>29</v>
      </c>
      <c r="C25" s="25"/>
      <c r="D25" s="25"/>
      <c r="E25" s="26"/>
      <c r="F25" s="28" t="s">
        <v>10</v>
      </c>
      <c r="G25" s="35">
        <f>(SUM(C23:N23)/12)*0.9</f>
        <v>11.295</v>
      </c>
      <c r="H25" s="32" t="s">
        <v>32</v>
      </c>
      <c r="I25" s="30" t="s">
        <v>11</v>
      </c>
      <c r="J25" s="57">
        <f>(SUM(C24:N24)/12)*0.9</f>
        <v>3.1375000000000002</v>
      </c>
      <c r="K25" s="20"/>
      <c r="L25" s="20"/>
      <c r="M25" s="20"/>
      <c r="N25" s="21"/>
    </row>
    <row r="26" spans="1:14" ht="20.25">
      <c r="A26" s="3"/>
      <c r="B26" s="5"/>
      <c r="C26" s="4"/>
      <c r="D26" s="4"/>
      <c r="E26" s="3"/>
      <c r="F26" s="3"/>
      <c r="G26" s="3"/>
      <c r="H26" s="33" t="s">
        <v>30</v>
      </c>
      <c r="I26" s="29" t="s">
        <v>11</v>
      </c>
      <c r="J26" s="58">
        <f>(1.3+2.1+3.2+2.4+1.5+1.2)/6</f>
        <v>1.95</v>
      </c>
    </row>
    <row r="27" spans="1:14" ht="20.25">
      <c r="A27" s="3"/>
      <c r="B27" s="5"/>
      <c r="C27" s="4"/>
      <c r="D27" s="6"/>
      <c r="E27" s="3"/>
      <c r="F27" s="3"/>
      <c r="G27" s="3"/>
      <c r="H27" s="34" t="s">
        <v>31</v>
      </c>
      <c r="I27" s="31" t="s">
        <v>11</v>
      </c>
      <c r="J27" s="59">
        <f>(4.4+5.1+5.7+6.3+3.7)/6</f>
        <v>4.2</v>
      </c>
    </row>
    <row r="28" spans="1:14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4" ht="15.75">
      <c r="A29" s="3"/>
      <c r="B29" s="7"/>
      <c r="C29" s="67"/>
      <c r="D29" s="67"/>
      <c r="E29" s="3"/>
      <c r="F29" s="3"/>
      <c r="G29" s="3"/>
      <c r="H29" s="3"/>
      <c r="I29" s="3"/>
      <c r="J29" s="3"/>
    </row>
    <row r="30" spans="1:14" ht="18.75">
      <c r="A30" s="3"/>
      <c r="B30" s="8"/>
      <c r="C30" s="8"/>
      <c r="D30" s="8"/>
      <c r="E30" s="3"/>
      <c r="F30" s="3"/>
      <c r="G30" s="3"/>
      <c r="H30" s="3"/>
      <c r="I30" s="3"/>
      <c r="J30" s="3"/>
    </row>
    <row r="31" spans="1:14" ht="18">
      <c r="B31" s="1"/>
      <c r="C31" s="2"/>
      <c r="D31" s="2"/>
    </row>
  </sheetData>
  <sheetProtection password="F3B8" sheet="1" objects="1" scenarios="1" selectLockedCells="1"/>
  <mergeCells count="3">
    <mergeCell ref="C20:D20"/>
    <mergeCell ref="C29:D29"/>
    <mergeCell ref="D9:E9"/>
  </mergeCells>
  <pageMargins left="0.7" right="0.7" top="0.75" bottom="0.75" header="0.3" footer="0.3"/>
  <pageSetup paperSize="9" scale="54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2019-05-09T07:53:29Z</cp:lastPrinted>
  <dcterms:created xsi:type="dcterms:W3CDTF">2019-05-09T07:52:14Z</dcterms:created>
  <dcterms:modified xsi:type="dcterms:W3CDTF">2025-04-22T16:44:04Z</dcterms:modified>
</cp:coreProperties>
</file>