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9035" windowHeight="9945"/>
  </bookViews>
  <sheets>
    <sheet name="Foglio1" sheetId="1" r:id="rId1"/>
  </sheets>
  <definedNames>
    <definedName name="_xlnm.Print_Area" localSheetId="0">Foglio1!$A$1:$J$129</definedName>
  </definedNames>
  <calcPr calcId="125725"/>
</workbook>
</file>

<file path=xl/calcChain.xml><?xml version="1.0" encoding="utf-8"?>
<calcChain xmlns="http://schemas.openxmlformats.org/spreadsheetml/2006/main">
  <c r="E15" i="1"/>
  <c r="F15"/>
  <c r="G15" s="1"/>
  <c r="F33"/>
  <c r="D33"/>
  <c r="D29"/>
  <c r="E29" l="1"/>
  <c r="F17"/>
  <c r="F18"/>
  <c r="G18" s="1"/>
  <c r="F16"/>
  <c r="G16" s="1"/>
  <c r="D31"/>
  <c r="F31" s="1"/>
  <c r="D30"/>
  <c r="F30" s="1"/>
  <c r="D19"/>
  <c r="D25" s="1"/>
  <c r="E18"/>
  <c r="E17"/>
  <c r="E16"/>
  <c r="D23" l="1"/>
  <c r="E19"/>
  <c r="G17"/>
  <c r="E31"/>
  <c r="F29"/>
  <c r="F19"/>
  <c r="E30"/>
  <c r="D32"/>
  <c r="F32" s="1"/>
  <c r="G19" l="1"/>
  <c r="D27" l="1"/>
</calcChain>
</file>

<file path=xl/sharedStrings.xml><?xml version="1.0" encoding="utf-8"?>
<sst xmlns="http://schemas.openxmlformats.org/spreadsheetml/2006/main" count="52" uniqueCount="41">
  <si>
    <t>m3</t>
  </si>
  <si>
    <t>W</t>
  </si>
  <si>
    <t>Q= L/h</t>
  </si>
  <si>
    <t>m2</t>
  </si>
  <si>
    <t>piano 2°</t>
  </si>
  <si>
    <t>piano 1°</t>
  </si>
  <si>
    <t>piano inerrato</t>
  </si>
  <si>
    <t>complessiva</t>
  </si>
  <si>
    <t>temperatura media</t>
  </si>
  <si>
    <t>°C</t>
  </si>
  <si>
    <t>altezza ambienti</t>
  </si>
  <si>
    <t>salto termico</t>
  </si>
  <si>
    <t>L/h</t>
  </si>
  <si>
    <t>mm</t>
  </si>
  <si>
    <t>kW</t>
  </si>
  <si>
    <t>richiesta termica ambiente</t>
  </si>
  <si>
    <t>richiesta termica complessiva</t>
  </si>
  <si>
    <t>portata della pompa</t>
  </si>
  <si>
    <t>collett.</t>
  </si>
  <si>
    <t>n°vie</t>
  </si>
  <si>
    <t>diametro tubazioni anelli distrib.</t>
  </si>
  <si>
    <t>m</t>
  </si>
  <si>
    <t>volume complessivo ambienti</t>
  </si>
  <si>
    <t>contenuto</t>
  </si>
  <si>
    <t>acqua L</t>
  </si>
  <si>
    <t>L</t>
  </si>
  <si>
    <t>totale sviluppo tubazione</t>
  </si>
  <si>
    <t>proposta</t>
  </si>
  <si>
    <t>B</t>
  </si>
  <si>
    <t>Modulare</t>
  </si>
  <si>
    <t>caldaia policomb.</t>
  </si>
  <si>
    <t>svluppo tubazioni  piano 2°</t>
  </si>
  <si>
    <t>svluppo tubazioni  piano 1°</t>
  </si>
  <si>
    <t>svluppo tubazioni  piano terra</t>
  </si>
  <si>
    <t>boile inerziale    L</t>
  </si>
  <si>
    <t>piano terra</t>
  </si>
  <si>
    <t>W/m3</t>
  </si>
  <si>
    <t>richiesta acqua   caldaia policombustib.</t>
  </si>
  <si>
    <t>Classe energetica</t>
  </si>
  <si>
    <t>da proporsi</t>
  </si>
  <si>
    <t>Fa.2393.2B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</si>
</sst>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36"/>
      <color rgb="FF00B0F0"/>
      <name val="Arial Black"/>
      <family val="2"/>
    </font>
    <font>
      <sz val="22"/>
      <name val="Calibri"/>
      <family val="2"/>
      <scheme val="minor"/>
    </font>
    <font>
      <sz val="22"/>
      <color theme="1"/>
      <name val="Arial Narrow"/>
      <family val="2"/>
    </font>
    <font>
      <sz val="22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rgb="FF0070C0"/>
      <name val="Arial Black"/>
      <family val="2"/>
    </font>
    <font>
      <sz val="36"/>
      <color rgb="FF0070C0"/>
      <name val="Arial Black"/>
      <family val="2"/>
    </font>
    <font>
      <b/>
      <sz val="20"/>
      <name val="Arial"/>
      <family val="2"/>
    </font>
    <font>
      <b/>
      <sz val="22"/>
      <color theme="1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70C0"/>
      <name val="Arial Narrow"/>
      <family val="2"/>
    </font>
    <font>
      <b/>
      <i/>
      <sz val="18"/>
      <color theme="1"/>
      <name val="Arial Narrow"/>
      <family val="2"/>
    </font>
    <font>
      <b/>
      <sz val="20"/>
      <color theme="8" tint="-0.249977111117893"/>
      <name val="Arial Narrow"/>
      <family val="2"/>
    </font>
    <font>
      <sz val="28"/>
      <color theme="1"/>
      <name val="Arial Black"/>
      <family val="2"/>
    </font>
    <font>
      <sz val="20"/>
      <color rgb="FF0070C0"/>
      <name val="Arial Black"/>
      <family val="2"/>
    </font>
    <font>
      <sz val="11"/>
      <color rgb="FF002060"/>
      <name val="Arial Black"/>
      <family val="2"/>
    </font>
    <font>
      <b/>
      <sz val="20"/>
      <color rgb="FF0070C0"/>
      <name val="Arial Black"/>
      <family val="2"/>
    </font>
    <font>
      <sz val="2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 applyBorder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14" fillId="0" borderId="0" xfId="0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0" fontId="15" fillId="0" borderId="0" xfId="0" applyFont="1" applyFill="1" applyAlignment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  <protection locked="0"/>
    </xf>
    <xf numFmtId="164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49" fontId="20" fillId="0" borderId="0" xfId="0" applyNumberFormat="1" applyFont="1" applyFill="1" applyBorder="1" applyAlignment="1" applyProtection="1">
      <alignment horizontal="left"/>
    </xf>
    <xf numFmtId="0" fontId="19" fillId="0" borderId="0" xfId="0" applyFont="1" applyFill="1" applyBorder="1"/>
    <xf numFmtId="49" fontId="20" fillId="0" borderId="0" xfId="0" applyNumberFormat="1" applyFont="1" applyFill="1" applyBorder="1" applyAlignment="1" applyProtection="1"/>
    <xf numFmtId="0" fontId="1" fillId="0" borderId="0" xfId="0" applyFont="1" applyFill="1"/>
    <xf numFmtId="0" fontId="22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0" fontId="9" fillId="0" borderId="0" xfId="0" applyFont="1" applyFill="1" applyBorder="1" applyAlignment="1"/>
    <xf numFmtId="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164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6" fillId="0" borderId="0" xfId="0" applyFont="1" applyProtection="1"/>
    <xf numFmtId="0" fontId="26" fillId="0" borderId="0" xfId="0" applyFont="1" applyFill="1" applyAlignment="1" applyProtection="1">
      <alignment horizontal="center"/>
    </xf>
    <xf numFmtId="0" fontId="26" fillId="0" borderId="0" xfId="0" applyFont="1" applyProtection="1"/>
    <xf numFmtId="0" fontId="8" fillId="0" borderId="0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" fillId="0" borderId="0" xfId="0" applyFont="1" applyBorder="1" applyProtection="1">
      <protection locked="0" hidden="1"/>
    </xf>
    <xf numFmtId="0" fontId="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8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Protection="1"/>
    <xf numFmtId="0" fontId="1" fillId="0" borderId="4" xfId="0" applyFont="1" applyBorder="1"/>
    <xf numFmtId="0" fontId="7" fillId="0" borderId="6" xfId="0" applyFont="1" applyBorder="1"/>
    <xf numFmtId="0" fontId="7" fillId="0" borderId="1" xfId="0" applyFont="1" applyBorder="1"/>
    <xf numFmtId="0" fontId="7" fillId="3" borderId="1" xfId="0" applyFont="1" applyFill="1" applyBorder="1" applyAlignment="1" applyProtection="1">
      <alignment horizontal="center"/>
      <protection locked="0" hidden="1"/>
    </xf>
    <xf numFmtId="0" fontId="7" fillId="0" borderId="11" xfId="0" applyFont="1" applyBorder="1"/>
    <xf numFmtId="0" fontId="7" fillId="3" borderId="11" xfId="0" applyFont="1" applyFill="1" applyBorder="1" applyAlignment="1" applyProtection="1">
      <alignment horizontal="center"/>
      <protection locked="0" hidden="1"/>
    </xf>
    <xf numFmtId="0" fontId="7" fillId="0" borderId="11" xfId="0" applyFont="1" applyFill="1" applyBorder="1"/>
    <xf numFmtId="164" fontId="7" fillId="0" borderId="11" xfId="0" applyNumberFormat="1" applyFont="1" applyFill="1" applyBorder="1" applyAlignment="1">
      <alignment horizontal="center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center"/>
    </xf>
    <xf numFmtId="0" fontId="32" fillId="0" borderId="0" xfId="0" applyFont="1" applyFill="1" applyBorder="1" applyProtection="1"/>
    <xf numFmtId="0" fontId="34" fillId="0" borderId="0" xfId="0" applyFont="1" applyBorder="1"/>
    <xf numFmtId="0" fontId="35" fillId="0" borderId="0" xfId="0" applyFont="1" applyBorder="1"/>
    <xf numFmtId="0" fontId="7" fillId="0" borderId="11" xfId="0" applyFont="1" applyBorder="1" applyProtection="1"/>
    <xf numFmtId="0" fontId="7" fillId="0" borderId="0" xfId="0" applyFont="1" applyFill="1" applyBorder="1" applyProtection="1"/>
    <xf numFmtId="0" fontId="29" fillId="0" borderId="0" xfId="0" applyFont="1" applyBorder="1" applyProtection="1"/>
    <xf numFmtId="0" fontId="10" fillId="0" borderId="0" xfId="0" applyFont="1" applyFill="1" applyBorder="1" applyAlignment="1" applyProtection="1">
      <alignment horizontal="center"/>
      <protection locked="0" hidden="1"/>
    </xf>
    <xf numFmtId="2" fontId="28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 hidden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/>
      <protection locked="0" hidden="1"/>
    </xf>
    <xf numFmtId="0" fontId="12" fillId="0" borderId="0" xfId="0" applyFont="1" applyFill="1" applyBorder="1" applyProtection="1">
      <protection locked="0" hidden="1"/>
    </xf>
    <xf numFmtId="0" fontId="7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Protection="1">
      <protection locked="0" hidden="1"/>
    </xf>
    <xf numFmtId="0" fontId="1" fillId="0" borderId="0" xfId="0" applyFont="1" applyFill="1" applyBorder="1" applyAlignment="1" applyProtection="1">
      <alignment horizontal="center"/>
      <protection locked="0" hidden="1"/>
    </xf>
    <xf numFmtId="0" fontId="33" fillId="0" borderId="0" xfId="0" applyFont="1" applyFill="1" applyProtection="1"/>
    <xf numFmtId="0" fontId="1" fillId="0" borderId="3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Protection="1"/>
    <xf numFmtId="0" fontId="12" fillId="0" borderId="0" xfId="0" applyFont="1" applyFill="1" applyProtection="1"/>
    <xf numFmtId="2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 applyBorder="1" applyAlignment="1" applyProtection="1">
      <alignment horizontal="center"/>
      <protection hidden="1"/>
    </xf>
    <xf numFmtId="1" fontId="11" fillId="0" borderId="0" xfId="0" applyNumberFormat="1" applyFont="1" applyFill="1" applyBorder="1" applyAlignment="1">
      <alignment horizontal="center"/>
    </xf>
    <xf numFmtId="0" fontId="1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9" xfId="0" applyFont="1" applyFill="1" applyBorder="1" applyProtection="1"/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3" borderId="11" xfId="0" applyFont="1" applyFill="1" applyBorder="1" applyAlignment="1" applyProtection="1">
      <alignment horizontal="center"/>
      <protection locked="0" hidden="1"/>
    </xf>
    <xf numFmtId="0" fontId="1" fillId="0" borderId="5" xfId="0" applyFont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1" fillId="0" borderId="0" xfId="0" applyFont="1"/>
    <xf numFmtId="0" fontId="1" fillId="0" borderId="1" xfId="0" applyFont="1" applyFill="1" applyBorder="1" applyAlignment="1" applyProtection="1">
      <alignment horizontal="center"/>
      <protection locked="0" hidden="1"/>
    </xf>
    <xf numFmtId="0" fontId="1" fillId="3" borderId="11" xfId="0" applyFont="1" applyFill="1" applyBorder="1" applyAlignment="1" applyProtection="1">
      <alignment horizontal="center"/>
      <protection locked="0"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left"/>
    </xf>
    <xf numFmtId="1" fontId="7" fillId="2" borderId="11" xfId="0" applyNumberFormat="1" applyFont="1" applyFill="1" applyBorder="1" applyAlignment="1" applyProtection="1">
      <alignment horizontal="center"/>
      <protection hidden="1"/>
    </xf>
    <xf numFmtId="1" fontId="7" fillId="2" borderId="7" xfId="0" applyNumberFormat="1" applyFont="1" applyFill="1" applyBorder="1" applyAlignment="1" applyProtection="1">
      <alignment horizontal="center"/>
      <protection hidden="1"/>
    </xf>
    <xf numFmtId="1" fontId="11" fillId="2" borderId="2" xfId="0" applyNumberFormat="1" applyFont="1" applyFill="1" applyBorder="1" applyAlignment="1" applyProtection="1">
      <alignment horizontal="center"/>
      <protection hidden="1"/>
    </xf>
    <xf numFmtId="1" fontId="7" fillId="2" borderId="2" xfId="0" applyNumberFormat="1" applyFont="1" applyFill="1" applyBorder="1" applyAlignment="1" applyProtection="1">
      <alignment horizontal="center"/>
      <protection hidden="1"/>
    </xf>
    <xf numFmtId="1" fontId="8" fillId="2" borderId="10" xfId="0" applyNumberFormat="1" applyFont="1" applyFill="1" applyBorder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28" fillId="0" borderId="11" xfId="0" applyFont="1" applyFill="1" applyBorder="1" applyAlignment="1" applyProtection="1">
      <alignment horizontal="center"/>
      <protection locked="0" hidden="1"/>
    </xf>
    <xf numFmtId="1" fontId="10" fillId="2" borderId="11" xfId="0" applyNumberFormat="1" applyFont="1" applyFill="1" applyBorder="1" applyAlignment="1" applyProtection="1">
      <alignment horizontal="center"/>
      <protection hidden="1"/>
    </xf>
    <xf numFmtId="164" fontId="7" fillId="2" borderId="11" xfId="0" applyNumberFormat="1" applyFont="1" applyFill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" fontId="7" fillId="2" borderId="1" xfId="0" applyNumberFormat="1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locked="0" hidden="1"/>
    </xf>
    <xf numFmtId="0" fontId="31" fillId="3" borderId="1" xfId="0" applyFont="1" applyFill="1" applyBorder="1" applyAlignment="1" applyProtection="1">
      <alignment horizontal="center" vertical="center"/>
      <protection locked="0" hidden="1"/>
    </xf>
    <xf numFmtId="0" fontId="0" fillId="3" borderId="2" xfId="0" applyFill="1" applyBorder="1" applyAlignment="1" applyProtection="1">
      <alignment horizontal="center" vertical="center"/>
      <protection locked="0" hidden="1"/>
    </xf>
    <xf numFmtId="2" fontId="11" fillId="3" borderId="12" xfId="0" applyNumberFormat="1" applyFont="1" applyFill="1" applyBorder="1" applyAlignment="1" applyProtection="1">
      <alignment horizont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0</xdr:col>
      <xdr:colOff>42333</xdr:colOff>
      <xdr:row>5</xdr:row>
      <xdr:rowOff>1573</xdr:rowOff>
    </xdr:from>
    <xdr:to>
      <xdr:col>5</xdr:col>
      <xdr:colOff>1037166</xdr:colOff>
      <xdr:row>8</xdr:row>
      <xdr:rowOff>54429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42333" y="2709394"/>
          <a:ext cx="9730619" cy="1848999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54864" tIns="59436" rIns="0" bIns="0" anchor="t" upright="1"/>
        <a:lstStyle/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FF"/>
              </a:solidFill>
              <a:latin typeface="Arial Black"/>
            </a:rPr>
            <a:t>PREVENTIVAZIONE IMPIANTO BAITA COLLINARE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FF"/>
              </a:solidFill>
              <a:latin typeface="Arial Black"/>
            </a:rPr>
            <a:t>nel sistema radiante a pavimento</a:t>
          </a:r>
        </a:p>
        <a:p>
          <a:pPr algn="ctr" rtl="0">
            <a:defRPr sz="1000"/>
          </a:pPr>
          <a:r>
            <a:rPr lang="it-IT" sz="3200" b="1" i="1" u="none" strike="noStrike" baseline="0">
              <a:solidFill>
                <a:srgbClr val="FF0000"/>
              </a:solidFill>
              <a:latin typeface="Arial Black"/>
            </a:rPr>
            <a:t>solo riscaldamento caldaia biomassa</a:t>
          </a:r>
        </a:p>
      </xdr:txBody>
    </xdr:sp>
    <xdr:clientData/>
  </xdr:twoCellAnchor>
  <xdr:twoCellAnchor editAs="oneCell">
    <xdr:from>
      <xdr:col>1</xdr:col>
      <xdr:colOff>958850</xdr:colOff>
      <xdr:row>12</xdr:row>
      <xdr:rowOff>101600</xdr:rowOff>
    </xdr:from>
    <xdr:to>
      <xdr:col>1</xdr:col>
      <xdr:colOff>958850</xdr:colOff>
      <xdr:row>18</xdr:row>
      <xdr:rowOff>38100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0800" y="2673350"/>
          <a:ext cx="8509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1665817</xdr:colOff>
      <xdr:row>12</xdr:row>
      <xdr:rowOff>191558</xdr:rowOff>
    </xdr:from>
    <xdr:to>
      <xdr:col>1</xdr:col>
      <xdr:colOff>3481109</xdr:colOff>
      <xdr:row>18</xdr:row>
      <xdr:rowOff>26458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1603" y="6233129"/>
          <a:ext cx="1815292" cy="212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839108</xdr:colOff>
      <xdr:row>24</xdr:row>
      <xdr:rowOff>102810</xdr:rowOff>
    </xdr:from>
    <xdr:to>
      <xdr:col>5</xdr:col>
      <xdr:colOff>981983</xdr:colOff>
      <xdr:row>24</xdr:row>
      <xdr:rowOff>261560</xdr:rowOff>
    </xdr:to>
    <xdr:sp macro="" textlink="">
      <xdr:nvSpPr>
        <xdr:cNvPr id="41" name="Freccia a destra 40"/>
        <xdr:cNvSpPr/>
      </xdr:nvSpPr>
      <xdr:spPr>
        <a:xfrm>
          <a:off x="9574894" y="10716381"/>
          <a:ext cx="142875" cy="158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423334</xdr:colOff>
      <xdr:row>23</xdr:row>
      <xdr:rowOff>34270</xdr:rowOff>
    </xdr:from>
    <xdr:to>
      <xdr:col>6</xdr:col>
      <xdr:colOff>627945</xdr:colOff>
      <xdr:row>23</xdr:row>
      <xdr:rowOff>372935</xdr:rowOff>
    </xdr:to>
    <xdr:sp macro="" textlink="">
      <xdr:nvSpPr>
        <xdr:cNvPr id="30" name="Freccia in giù 29"/>
        <xdr:cNvSpPr/>
      </xdr:nvSpPr>
      <xdr:spPr>
        <a:xfrm>
          <a:off x="10220477" y="10266841"/>
          <a:ext cx="204611" cy="3386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958850</xdr:colOff>
      <xdr:row>37</xdr:row>
      <xdr:rowOff>101600</xdr:rowOff>
    </xdr:from>
    <xdr:to>
      <xdr:col>1</xdr:col>
      <xdr:colOff>958850</xdr:colOff>
      <xdr:row>43</xdr:row>
      <xdr:rowOff>38100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100" y="6165850"/>
          <a:ext cx="0" cy="222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136074</xdr:colOff>
      <xdr:row>24</xdr:row>
      <xdr:rowOff>95251</xdr:rowOff>
    </xdr:from>
    <xdr:to>
      <xdr:col>7</xdr:col>
      <xdr:colOff>326574</xdr:colOff>
      <xdr:row>24</xdr:row>
      <xdr:rowOff>244930</xdr:rowOff>
    </xdr:to>
    <xdr:sp macro="" textlink="">
      <xdr:nvSpPr>
        <xdr:cNvPr id="33" name="Freccia a destra 32"/>
        <xdr:cNvSpPr/>
      </xdr:nvSpPr>
      <xdr:spPr>
        <a:xfrm flipH="1">
          <a:off x="11035395" y="10708822"/>
          <a:ext cx="190500" cy="14967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7</xdr:col>
      <xdr:colOff>326572</xdr:colOff>
      <xdr:row>12</xdr:row>
      <xdr:rowOff>272143</xdr:rowOff>
    </xdr:from>
    <xdr:to>
      <xdr:col>8</xdr:col>
      <xdr:colOff>857250</xdr:colOff>
      <xdr:row>19</xdr:row>
      <xdr:rowOff>27215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25893" y="6313714"/>
          <a:ext cx="2354036" cy="242207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353785</xdr:colOff>
      <xdr:row>0</xdr:row>
      <xdr:rowOff>204106</xdr:rowOff>
    </xdr:from>
    <xdr:to>
      <xdr:col>2</xdr:col>
      <xdr:colOff>4845</xdr:colOff>
      <xdr:row>2</xdr:row>
      <xdr:rowOff>394607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3785" y="204106"/>
          <a:ext cx="4402221" cy="1197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966108</xdr:colOff>
      <xdr:row>34</xdr:row>
      <xdr:rowOff>285750</xdr:rowOff>
    </xdr:from>
    <xdr:to>
      <xdr:col>5</xdr:col>
      <xdr:colOff>768804</xdr:colOff>
      <xdr:row>43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03572" y="14709321"/>
          <a:ext cx="2701018" cy="3248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381000</xdr:colOff>
      <xdr:row>34</xdr:row>
      <xdr:rowOff>204108</xdr:rowOff>
    </xdr:from>
    <xdr:to>
      <xdr:col>8</xdr:col>
      <xdr:colOff>695325</xdr:colOff>
      <xdr:row>42</xdr:row>
      <xdr:rowOff>261258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178143" y="14627679"/>
          <a:ext cx="3239861" cy="3105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530678</xdr:colOff>
      <xdr:row>42</xdr:row>
      <xdr:rowOff>292403</xdr:rowOff>
    </xdr:from>
    <xdr:to>
      <xdr:col>7</xdr:col>
      <xdr:colOff>857250</xdr:colOff>
      <xdr:row>43</xdr:row>
      <xdr:rowOff>212270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327821" y="17763974"/>
          <a:ext cx="1428750" cy="300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topLeftCell="A5" zoomScale="70" zoomScaleNormal="40" zoomScalePageLayoutView="70" workbookViewId="0">
      <selection activeCell="A8" sqref="A8"/>
    </sheetView>
  </sheetViews>
  <sheetFormatPr defaultColWidth="15.5703125" defaultRowHeight="45" customHeight="1"/>
  <cols>
    <col min="1" max="1" width="15.7109375" style="2" customWidth="1"/>
    <col min="2" max="2" width="54.5703125" style="2" customWidth="1"/>
    <col min="3" max="3" width="11.85546875" style="2" customWidth="1"/>
    <col min="4" max="4" width="15.5703125" style="2"/>
    <col min="5" max="5" width="25.28515625" style="2" customWidth="1"/>
    <col min="6" max="6" width="15" style="2" customWidth="1"/>
    <col min="7" max="7" width="15.42578125" style="2" customWidth="1"/>
    <col min="8" max="8" width="25.7109375" style="2" customWidth="1"/>
    <col min="9" max="9" width="31.42578125" style="2" customWidth="1"/>
    <col min="10" max="10" width="22.5703125" style="2" customWidth="1"/>
    <col min="11" max="11" width="22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/>
      <c r="H2" s="163" t="s">
        <v>40</v>
      </c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39.950000000000003" customHeight="1">
      <c r="A4"/>
      <c r="B4"/>
      <c r="C4"/>
      <c r="D4"/>
      <c r="E4"/>
      <c r="F4"/>
      <c r="G4"/>
      <c r="H4"/>
      <c r="I4"/>
      <c r="J4"/>
      <c r="K4" s="66"/>
      <c r="L4" s="67"/>
      <c r="M4"/>
    </row>
    <row r="5" spans="1:22" s="1" customFormat="1" ht="54.95" customHeight="1">
      <c r="A5" s="56"/>
      <c r="B5" s="56"/>
      <c r="C5" s="56"/>
      <c r="D5" s="56"/>
      <c r="E5" s="57"/>
      <c r="F5" s="56"/>
      <c r="G5" s="56"/>
      <c r="H5" s="56"/>
      <c r="I5" s="56"/>
      <c r="J5" s="56"/>
      <c r="K5" s="64"/>
      <c r="L5" s="65"/>
      <c r="M5" s="26"/>
    </row>
    <row r="6" spans="1:22" ht="49.5" customHeight="1">
      <c r="A6" s="56"/>
      <c r="B6" s="70"/>
      <c r="C6" s="69"/>
      <c r="D6" s="69"/>
      <c r="I6" s="68"/>
      <c r="J6" s="56"/>
      <c r="K6" s="56"/>
      <c r="L6" s="56"/>
      <c r="M6" s="26"/>
      <c r="R6" s="5"/>
      <c r="S6" s="5"/>
      <c r="T6" s="5"/>
      <c r="U6" s="5"/>
      <c r="V6" s="5"/>
    </row>
    <row r="7" spans="1:22" ht="59.1" customHeight="1">
      <c r="A7" s="59"/>
      <c r="B7" s="71"/>
      <c r="I7" s="58"/>
      <c r="J7" s="58"/>
      <c r="K7" s="40"/>
      <c r="L7" s="38"/>
      <c r="M7" s="27"/>
      <c r="R7" s="5"/>
      <c r="S7" s="5"/>
      <c r="T7" s="5"/>
      <c r="U7" s="5"/>
      <c r="V7" s="5"/>
    </row>
    <row r="8" spans="1:22" ht="33" customHeight="1">
      <c r="A8" s="127"/>
      <c r="B8" s="128"/>
      <c r="C8" s="128"/>
      <c r="D8" s="128"/>
      <c r="E8" s="128"/>
      <c r="F8" s="128"/>
      <c r="G8"/>
      <c r="H8"/>
      <c r="I8"/>
      <c r="J8" s="32"/>
      <c r="K8" s="33"/>
      <c r="L8" s="30"/>
      <c r="M8" s="27"/>
      <c r="R8" s="5"/>
      <c r="S8" s="5"/>
      <c r="T8" s="5"/>
      <c r="U8" s="5"/>
      <c r="V8" s="5"/>
    </row>
    <row r="9" spans="1:22" ht="30.95" customHeight="1">
      <c r="A9" s="129"/>
      <c r="B9" s="130"/>
      <c r="C9" s="130"/>
      <c r="D9" s="130"/>
      <c r="E9" s="130"/>
      <c r="F9" s="130"/>
      <c r="G9" s="79"/>
      <c r="H9" s="36" t="s">
        <v>38</v>
      </c>
      <c r="I9" s="186" t="s">
        <v>28</v>
      </c>
      <c r="K9" s="56"/>
      <c r="L9" s="56"/>
      <c r="M9" s="27"/>
      <c r="R9" s="5"/>
      <c r="S9" s="5"/>
      <c r="T9" s="5"/>
      <c r="U9" s="5"/>
      <c r="V9" s="5"/>
    </row>
    <row r="10" spans="1:22" ht="30" customHeight="1">
      <c r="A10" s="131"/>
      <c r="B10" s="130"/>
      <c r="C10" s="130"/>
      <c r="D10" s="130"/>
      <c r="E10" s="130"/>
      <c r="F10" s="130"/>
      <c r="G10" s="79"/>
      <c r="H10" s="36" t="s">
        <v>39</v>
      </c>
      <c r="I10" s="187"/>
      <c r="K10" s="40"/>
      <c r="L10" s="40"/>
      <c r="M10" s="35"/>
      <c r="R10" s="5"/>
      <c r="S10" s="5"/>
      <c r="T10" s="5"/>
      <c r="U10" s="5"/>
      <c r="V10" s="5"/>
    </row>
    <row r="11" spans="1:22" ht="30" customHeight="1">
      <c r="A11" s="128"/>
      <c r="B11" s="111"/>
      <c r="C11" s="111"/>
      <c r="D11" s="112"/>
      <c r="E11" s="128"/>
      <c r="F11" s="128"/>
      <c r="H11" s="79"/>
      <c r="I11" s="79"/>
      <c r="J11" s="46"/>
      <c r="K11" s="40"/>
      <c r="L11" s="40"/>
      <c r="M11" s="35"/>
      <c r="R11" s="5"/>
      <c r="S11" s="5"/>
      <c r="T11" s="5"/>
      <c r="U11" s="5"/>
      <c r="V11" s="5"/>
    </row>
    <row r="12" spans="1:22" ht="30" customHeight="1">
      <c r="A12" s="78"/>
      <c r="B12" s="79"/>
      <c r="C12" s="79"/>
      <c r="D12" s="79"/>
      <c r="E12" s="79"/>
      <c r="F12" s="79"/>
      <c r="G12" s="79"/>
      <c r="H12" s="79"/>
      <c r="I12" s="79"/>
      <c r="J12" s="47"/>
      <c r="K12" s="58"/>
      <c r="L12" s="58"/>
      <c r="M12" s="35"/>
      <c r="N12" s="5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81"/>
      <c r="H13" s="79"/>
      <c r="I13" s="162"/>
      <c r="J13" s="162"/>
      <c r="K13" s="58"/>
      <c r="L13" s="58"/>
      <c r="M13" s="35"/>
      <c r="N13" s="17"/>
      <c r="O13" s="17"/>
      <c r="P13" s="17"/>
      <c r="Q13" s="17"/>
      <c r="R13" s="5"/>
      <c r="S13" s="5"/>
      <c r="T13" s="5"/>
      <c r="U13" s="5"/>
      <c r="V13" s="5"/>
    </row>
    <row r="14" spans="1:22" ht="30" customHeight="1">
      <c r="A14" s="152"/>
      <c r="B14" s="100"/>
      <c r="C14" s="133"/>
      <c r="D14" s="164"/>
      <c r="E14" s="152" t="s">
        <v>0</v>
      </c>
      <c r="F14" s="152" t="s">
        <v>1</v>
      </c>
      <c r="G14" s="161" t="s">
        <v>2</v>
      </c>
      <c r="H14" s="80"/>
      <c r="I14" s="79"/>
      <c r="J14" s="48"/>
      <c r="K14" s="58"/>
      <c r="L14" s="58"/>
      <c r="M14" s="35"/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153">
        <v>1</v>
      </c>
      <c r="B15" s="55" t="s">
        <v>4</v>
      </c>
      <c r="C15" s="167" t="s">
        <v>3</v>
      </c>
      <c r="D15" s="165"/>
      <c r="E15" s="172">
        <f>D15*D21</f>
        <v>0</v>
      </c>
      <c r="F15" s="172">
        <f>D15*$D$24</f>
        <v>0</v>
      </c>
      <c r="G15" s="173">
        <f>(F15/(1.16*$D$26))</f>
        <v>0</v>
      </c>
      <c r="H15" s="79"/>
      <c r="I15" s="79"/>
      <c r="J15" s="44"/>
      <c r="K15" s="54"/>
      <c r="L15" s="38"/>
      <c r="M15" s="35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153">
        <v>2</v>
      </c>
      <c r="B16" s="55" t="s">
        <v>5</v>
      </c>
      <c r="C16" s="167" t="s">
        <v>3</v>
      </c>
      <c r="D16" s="105"/>
      <c r="E16" s="172">
        <f>D16*D22</f>
        <v>0</v>
      </c>
      <c r="F16" s="172">
        <f>D16*$D$24</f>
        <v>0</v>
      </c>
      <c r="G16" s="173">
        <f>(F16/(1.16*$D$26))</f>
        <v>0</v>
      </c>
      <c r="H16" s="88"/>
      <c r="I16" s="99"/>
      <c r="J16" s="45"/>
      <c r="K16" s="45"/>
      <c r="L16" s="58"/>
      <c r="M16" s="35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153">
        <v>3</v>
      </c>
      <c r="B17" s="55" t="s">
        <v>35</v>
      </c>
      <c r="C17" s="167" t="s">
        <v>3</v>
      </c>
      <c r="D17" s="105">
        <v>90</v>
      </c>
      <c r="E17" s="172">
        <f>D17*D22</f>
        <v>243.00000000000003</v>
      </c>
      <c r="F17" s="172">
        <f t="shared" ref="F17:F19" si="0">D17*$D$24</f>
        <v>2250</v>
      </c>
      <c r="G17" s="173">
        <f>(F17/(1.16*$D$26))+G42</f>
        <v>387.93103448275861</v>
      </c>
      <c r="H17" s="88"/>
      <c r="I17" s="99"/>
      <c r="J17" s="38"/>
      <c r="K17" s="45"/>
      <c r="L17" s="38"/>
      <c r="M17" s="30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A18" s="153">
        <v>4</v>
      </c>
      <c r="B18" s="55" t="s">
        <v>6</v>
      </c>
      <c r="C18" s="136" t="s">
        <v>3</v>
      </c>
      <c r="D18" s="105"/>
      <c r="E18" s="172">
        <f>D18*D22</f>
        <v>0</v>
      </c>
      <c r="F18" s="172">
        <f t="shared" si="0"/>
        <v>0</v>
      </c>
      <c r="G18" s="173">
        <f>(F18/(1.16*$D$26))+G43</f>
        <v>0</v>
      </c>
      <c r="H18" s="88"/>
      <c r="I18" s="99"/>
      <c r="J18" s="38"/>
      <c r="K18" s="45"/>
      <c r="L18" s="38"/>
      <c r="M18" s="37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154">
        <v>5</v>
      </c>
      <c r="B19" s="151" t="s">
        <v>7</v>
      </c>
      <c r="C19" s="168" t="s">
        <v>3</v>
      </c>
      <c r="D19" s="166">
        <f>D14+D15+D16+D17+D18</f>
        <v>90</v>
      </c>
      <c r="E19" s="174">
        <f>D19*D22</f>
        <v>243.00000000000003</v>
      </c>
      <c r="F19" s="175">
        <f t="shared" si="0"/>
        <v>2250</v>
      </c>
      <c r="G19" s="176">
        <f>G16+G17+G18</f>
        <v>387.93103448275861</v>
      </c>
      <c r="H19" s="88"/>
      <c r="J19" s="38"/>
      <c r="K19" s="40"/>
      <c r="L19" s="40"/>
      <c r="M19" s="28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55"/>
      <c r="C20" s="55"/>
      <c r="D20" s="94"/>
      <c r="E20" s="55"/>
      <c r="F20" s="55"/>
      <c r="G20" s="51"/>
      <c r="H20" s="95"/>
      <c r="L20" s="60"/>
      <c r="M20" s="28"/>
      <c r="N20" s="18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157">
        <v>6</v>
      </c>
      <c r="B21" s="155" t="s">
        <v>8</v>
      </c>
      <c r="C21" s="169" t="s">
        <v>9</v>
      </c>
      <c r="D21" s="103">
        <v>20</v>
      </c>
      <c r="E21" s="102"/>
      <c r="F21" s="101"/>
      <c r="H21" s="95"/>
      <c r="L21" s="44"/>
      <c r="M21" s="28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 s="158">
        <v>7</v>
      </c>
      <c r="B22" s="55" t="s">
        <v>10</v>
      </c>
      <c r="C22" s="170" t="s">
        <v>3</v>
      </c>
      <c r="D22" s="105">
        <v>2.7</v>
      </c>
      <c r="E22" s="104"/>
      <c r="F22" s="101"/>
      <c r="G22" s="51"/>
      <c r="L22" s="60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 s="158">
        <v>8</v>
      </c>
      <c r="B23" s="55" t="s">
        <v>22</v>
      </c>
      <c r="C23" s="170" t="s">
        <v>0</v>
      </c>
      <c r="D23" s="177">
        <f>D19*D22</f>
        <v>243.00000000000003</v>
      </c>
      <c r="E23" s="106"/>
      <c r="F23" s="108"/>
      <c r="G23" s="51" t="s">
        <v>27</v>
      </c>
      <c r="H23" s="96"/>
      <c r="I23" s="90"/>
      <c r="L23" s="63"/>
      <c r="M23" s="28"/>
      <c r="N23" s="2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158">
        <v>9</v>
      </c>
      <c r="B24" s="55" t="s">
        <v>15</v>
      </c>
      <c r="C24" s="170" t="s">
        <v>36</v>
      </c>
      <c r="D24" s="160">
        <v>25</v>
      </c>
      <c r="E24" s="178"/>
      <c r="F24" s="109"/>
      <c r="H24" s="97"/>
      <c r="I24" s="98"/>
      <c r="L24" s="63"/>
      <c r="M24" s="28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158">
        <v>10</v>
      </c>
      <c r="B25" s="55" t="s">
        <v>16</v>
      </c>
      <c r="C25" s="170" t="s">
        <v>1</v>
      </c>
      <c r="D25" s="179">
        <f>D24*D19*D22</f>
        <v>6075</v>
      </c>
      <c r="E25" s="106" t="s">
        <v>30</v>
      </c>
      <c r="F25" s="109" t="s">
        <v>14</v>
      </c>
      <c r="G25" s="188">
        <v>12</v>
      </c>
      <c r="H25" s="116" t="s">
        <v>29</v>
      </c>
      <c r="I25" s="98"/>
      <c r="L25" s="63"/>
      <c r="M25" s="28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158">
        <v>11</v>
      </c>
      <c r="B26" s="55" t="s">
        <v>11</v>
      </c>
      <c r="C26" s="170" t="s">
        <v>9</v>
      </c>
      <c r="D26" s="105">
        <v>5</v>
      </c>
      <c r="E26" s="106"/>
      <c r="F26" s="108"/>
      <c r="G26" s="125"/>
      <c r="H26" s="51"/>
      <c r="I26" s="78"/>
      <c r="L26" s="63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158">
        <v>12</v>
      </c>
      <c r="B27" s="17" t="s">
        <v>17</v>
      </c>
      <c r="C27" s="170" t="s">
        <v>12</v>
      </c>
      <c r="D27" s="179">
        <f>D25/(1.16*D26)</f>
        <v>1047.4137931034484</v>
      </c>
      <c r="E27" s="124" t="s">
        <v>18</v>
      </c>
      <c r="F27" s="108" t="s">
        <v>23</v>
      </c>
      <c r="G27" s="36"/>
      <c r="H27" s="52"/>
      <c r="I27" s="84"/>
      <c r="L27" s="63"/>
      <c r="M27" s="28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158">
        <v>13</v>
      </c>
      <c r="B28" s="55" t="s">
        <v>20</v>
      </c>
      <c r="C28" s="170" t="s">
        <v>13</v>
      </c>
      <c r="D28" s="180">
        <v>16</v>
      </c>
      <c r="E28" s="126" t="s">
        <v>19</v>
      </c>
      <c r="F28" s="36" t="s">
        <v>24</v>
      </c>
      <c r="G28" s="51"/>
      <c r="H28" s="51"/>
      <c r="I28" s="119"/>
      <c r="L28" s="63"/>
      <c r="M28" s="28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158">
        <v>14</v>
      </c>
      <c r="B29" s="55" t="s">
        <v>31</v>
      </c>
      <c r="C29" s="170" t="s">
        <v>21</v>
      </c>
      <c r="D29" s="172">
        <f>D16/0.1</f>
        <v>0</v>
      </c>
      <c r="E29" s="182">
        <f>D29/90</f>
        <v>0</v>
      </c>
      <c r="F29" s="183">
        <f>D29*0.13</f>
        <v>0</v>
      </c>
      <c r="G29" s="51"/>
      <c r="H29" s="51"/>
      <c r="I29" s="119"/>
      <c r="L29" s="63"/>
      <c r="M29" s="29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58">
        <v>15</v>
      </c>
      <c r="B30" s="55" t="s">
        <v>32</v>
      </c>
      <c r="C30" s="170" t="s">
        <v>21</v>
      </c>
      <c r="D30" s="172">
        <f>D17/0.1</f>
        <v>900</v>
      </c>
      <c r="E30" s="172">
        <f>D30/90</f>
        <v>10</v>
      </c>
      <c r="F30" s="177">
        <f t="shared" ref="F30:F32" si="1">D30*0.13</f>
        <v>117</v>
      </c>
      <c r="G30" s="5"/>
      <c r="H30" s="51"/>
      <c r="I30" s="119"/>
      <c r="L30" s="63"/>
      <c r="M30" s="28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58">
        <v>16</v>
      </c>
      <c r="B31" s="55" t="s">
        <v>33</v>
      </c>
      <c r="C31" s="170" t="s">
        <v>21</v>
      </c>
      <c r="D31" s="172">
        <f>D18/0.1</f>
        <v>0</v>
      </c>
      <c r="E31" s="175">
        <f>D31/90</f>
        <v>0</v>
      </c>
      <c r="F31" s="177">
        <f t="shared" si="1"/>
        <v>0</v>
      </c>
      <c r="G31" s="117"/>
      <c r="H31" s="51"/>
      <c r="I31" s="119"/>
      <c r="J31" s="41"/>
      <c r="K31" s="41"/>
      <c r="L31" s="63"/>
      <c r="M31" s="28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58">
        <v>17</v>
      </c>
      <c r="B32" s="55" t="s">
        <v>26</v>
      </c>
      <c r="C32" s="170" t="s">
        <v>21</v>
      </c>
      <c r="D32" s="172">
        <f>D29+D30+D31</f>
        <v>900</v>
      </c>
      <c r="E32" s="107"/>
      <c r="F32" s="177">
        <f t="shared" si="1"/>
        <v>117</v>
      </c>
      <c r="G32" s="118"/>
      <c r="H32" s="114"/>
      <c r="I32" s="120"/>
      <c r="J32" s="41"/>
      <c r="K32" s="90"/>
      <c r="L32" s="63"/>
      <c r="M32" s="28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59">
        <v>18</v>
      </c>
      <c r="B33" s="156" t="s">
        <v>37</v>
      </c>
      <c r="C33" s="122" t="s">
        <v>25</v>
      </c>
      <c r="D33" s="181">
        <f>15*G25</f>
        <v>180</v>
      </c>
      <c r="E33" s="113" t="s">
        <v>34</v>
      </c>
      <c r="F33" s="184">
        <f>D33-F32</f>
        <v>63</v>
      </c>
      <c r="G33" s="185">
        <v>50</v>
      </c>
      <c r="H33" s="36"/>
      <c r="I33" s="121"/>
      <c r="J33" s="41"/>
      <c r="K33" s="41"/>
      <c r="L33" s="63"/>
      <c r="M33" s="28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81"/>
      <c r="B34" s="171"/>
      <c r="C34" s="171"/>
      <c r="D34" s="171"/>
      <c r="E34" s="171"/>
      <c r="F34" s="16"/>
      <c r="G34" s="98"/>
      <c r="H34" s="36"/>
      <c r="I34" s="123"/>
      <c r="J34" s="61"/>
      <c r="L34" s="39"/>
      <c r="M34" s="40"/>
      <c r="N34" s="18"/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81"/>
      <c r="B35" s="9"/>
      <c r="C35" s="114"/>
      <c r="D35" s="115"/>
      <c r="E35" s="9"/>
      <c r="F35" s="9"/>
      <c r="G35" s="9"/>
      <c r="H35" s="55"/>
      <c r="I35" s="82"/>
      <c r="J35" s="61"/>
      <c r="K35" s="62"/>
      <c r="L35" s="39"/>
      <c r="M35" s="40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78"/>
      <c r="B36" s="58"/>
      <c r="C36" s="58"/>
      <c r="D36" s="58"/>
      <c r="E36" s="58"/>
      <c r="F36" s="58"/>
      <c r="G36" s="58"/>
      <c r="H36" s="79"/>
      <c r="I36" s="79"/>
      <c r="J36" s="61"/>
      <c r="K36" s="62"/>
      <c r="L36" s="30"/>
      <c r="M36" s="40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78"/>
      <c r="B37" s="110"/>
      <c r="C37" s="132"/>
      <c r="D37" s="132"/>
      <c r="E37" s="58"/>
      <c r="F37" s="89"/>
      <c r="G37" s="89"/>
      <c r="H37" s="79"/>
      <c r="I37" s="79"/>
      <c r="J37" s="61"/>
      <c r="K37" s="62"/>
      <c r="L37" s="30"/>
      <c r="M37" s="28"/>
      <c r="N37" s="1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78"/>
      <c r="B38" s="58"/>
      <c r="C38" s="58"/>
      <c r="D38" s="58"/>
      <c r="E38" s="78"/>
      <c r="F38" s="78"/>
      <c r="G38" s="78"/>
      <c r="H38" s="145"/>
      <c r="I38" s="145"/>
      <c r="J38" s="61"/>
      <c r="K38" s="62"/>
      <c r="L38" s="34"/>
      <c r="M38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78"/>
      <c r="B39" s="79"/>
      <c r="C39" s="79"/>
      <c r="D39" s="131"/>
      <c r="E39" s="134"/>
      <c r="F39" s="134"/>
      <c r="G39" s="134"/>
      <c r="H39" s="79"/>
      <c r="I39" s="79"/>
      <c r="J39" s="61"/>
      <c r="K39" s="62"/>
      <c r="L39" s="34"/>
      <c r="M39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78"/>
      <c r="B40" s="79"/>
      <c r="C40" s="79"/>
      <c r="D40" s="131"/>
      <c r="E40" s="134"/>
      <c r="F40" s="134"/>
      <c r="G40" s="134"/>
      <c r="H40" s="79"/>
      <c r="I40" s="79"/>
      <c r="J40" s="30"/>
      <c r="K40" s="31"/>
      <c r="L40" s="34"/>
      <c r="M40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78"/>
      <c r="B41" s="36"/>
      <c r="C41" s="36"/>
      <c r="D41" s="129"/>
      <c r="E41" s="135"/>
      <c r="F41" s="135"/>
      <c r="G41" s="135"/>
      <c r="H41" s="146"/>
      <c r="I41" s="147"/>
      <c r="J41" s="35"/>
      <c r="K41" s="31"/>
      <c r="L41" s="34"/>
      <c r="M41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78"/>
      <c r="B42" s="36"/>
      <c r="C42" s="36"/>
      <c r="D42" s="129"/>
      <c r="E42" s="135"/>
      <c r="F42" s="135"/>
      <c r="G42" s="135"/>
      <c r="H42" s="36"/>
      <c r="I42" s="147"/>
      <c r="J42" s="35"/>
      <c r="K42" s="31"/>
      <c r="L42" s="34"/>
      <c r="M42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78"/>
      <c r="B43" s="36"/>
      <c r="C43" s="36"/>
      <c r="D43" s="129"/>
      <c r="E43" s="135"/>
      <c r="F43" s="135"/>
      <c r="G43" s="135"/>
      <c r="H43" s="36"/>
      <c r="I43" s="147"/>
      <c r="J43" s="35"/>
      <c r="K43" s="31"/>
      <c r="L43" s="34"/>
      <c r="M43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78"/>
      <c r="B44" s="148"/>
      <c r="C44" s="148"/>
      <c r="D44" s="149"/>
      <c r="E44" s="150"/>
      <c r="F44" s="135"/>
      <c r="G44" s="135"/>
      <c r="H44" s="36"/>
      <c r="I44" s="36"/>
      <c r="J44" s="35"/>
      <c r="K44" s="31"/>
      <c r="L44" s="34"/>
      <c r="M44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58"/>
      <c r="B45" s="58"/>
      <c r="C45" s="58"/>
      <c r="D45" s="58"/>
      <c r="E45" s="58"/>
      <c r="F45" s="58"/>
      <c r="G45" s="58"/>
      <c r="H45" s="79"/>
      <c r="I45" s="79"/>
      <c r="J45" s="35"/>
      <c r="K45" s="31"/>
      <c r="L45" s="34"/>
      <c r="M45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78"/>
      <c r="B46" s="137"/>
      <c r="C46" s="114"/>
      <c r="D46" s="138"/>
      <c r="E46" s="137"/>
      <c r="F46" s="78"/>
      <c r="G46" s="79"/>
      <c r="H46" s="79"/>
      <c r="I46" s="79"/>
      <c r="J46" s="35"/>
      <c r="K46" s="31"/>
      <c r="L46" s="34"/>
      <c r="M46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78"/>
      <c r="B47" s="139"/>
      <c r="C47" s="139"/>
      <c r="D47" s="139"/>
      <c r="E47" s="139"/>
      <c r="F47" s="78"/>
      <c r="G47" s="79"/>
      <c r="H47" s="79"/>
      <c r="I47" s="79"/>
      <c r="J47" s="35"/>
      <c r="K47" s="31"/>
      <c r="L47" s="34"/>
      <c r="M47"/>
      <c r="N47" s="18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78"/>
      <c r="B48" s="140"/>
      <c r="C48" s="140"/>
      <c r="D48" s="84"/>
      <c r="E48" s="86"/>
      <c r="F48" s="86"/>
      <c r="G48" s="79"/>
      <c r="H48" s="79"/>
      <c r="I48" s="79"/>
      <c r="J48" s="35"/>
      <c r="K48" s="31"/>
      <c r="L48" s="34"/>
      <c r="M48"/>
      <c r="N48" s="18"/>
      <c r="O48" s="24"/>
      <c r="P48" s="25"/>
      <c r="Q48" s="18"/>
      <c r="R48" s="5"/>
    </row>
    <row r="49" spans="1:18" ht="30" customHeight="1">
      <c r="A49" s="78"/>
      <c r="B49" s="79"/>
      <c r="C49" s="79"/>
      <c r="D49" s="83"/>
      <c r="E49" s="86"/>
      <c r="F49" s="86"/>
      <c r="G49" s="79"/>
      <c r="H49" s="79"/>
      <c r="I49" s="79"/>
      <c r="J49" s="35"/>
      <c r="K49" s="31"/>
      <c r="L49" s="32"/>
      <c r="M49"/>
      <c r="N49" s="18"/>
      <c r="O49" s="24"/>
      <c r="P49" s="25"/>
      <c r="Q49" s="18"/>
      <c r="R49" s="5"/>
    </row>
    <row r="50" spans="1:18" ht="30" customHeight="1">
      <c r="A50" s="78"/>
      <c r="B50" s="79"/>
      <c r="C50" s="79"/>
      <c r="D50" s="84"/>
      <c r="E50" s="79"/>
      <c r="F50" s="79"/>
      <c r="G50" s="79"/>
      <c r="H50" s="79"/>
      <c r="I50" s="79"/>
      <c r="J50" s="32"/>
      <c r="K50" s="32"/>
      <c r="L50" s="32"/>
      <c r="M50"/>
      <c r="N50" s="23"/>
      <c r="O50" s="24"/>
      <c r="P50" s="25"/>
      <c r="Q50" s="18"/>
      <c r="R50" s="5"/>
    </row>
    <row r="51" spans="1:18" ht="30" customHeight="1">
      <c r="A51" s="78"/>
      <c r="B51" s="79"/>
      <c r="C51" s="79"/>
      <c r="D51" s="78"/>
      <c r="E51" s="79"/>
      <c r="F51" s="79"/>
      <c r="G51" s="79"/>
      <c r="H51" s="79"/>
      <c r="I51" s="79"/>
      <c r="J51" s="23"/>
      <c r="K51" s="23"/>
      <c r="L51" s="23"/>
      <c r="M51" s="18"/>
      <c r="N51" s="18"/>
      <c r="O51" s="24"/>
      <c r="P51" s="25"/>
      <c r="Q51" s="18"/>
      <c r="R51" s="5"/>
    </row>
    <row r="52" spans="1:18" ht="30" customHeight="1">
      <c r="A52" s="78"/>
      <c r="B52" s="79"/>
      <c r="C52" s="79"/>
      <c r="D52" s="85"/>
      <c r="E52" s="78"/>
      <c r="F52" s="84"/>
      <c r="G52" s="79"/>
      <c r="H52" s="79"/>
      <c r="I52" s="79"/>
      <c r="J52" s="23"/>
      <c r="K52" s="23"/>
      <c r="L52" s="23"/>
      <c r="M52" s="18"/>
      <c r="N52" s="18"/>
      <c r="O52" s="24"/>
      <c r="P52" s="25"/>
      <c r="Q52" s="18"/>
      <c r="R52" s="5"/>
    </row>
    <row r="53" spans="1:18" ht="30" customHeight="1">
      <c r="A53" s="78"/>
      <c r="B53" s="79"/>
      <c r="C53" s="79"/>
      <c r="D53" s="84"/>
      <c r="E53" s="78"/>
      <c r="F53" s="78"/>
      <c r="G53" s="79"/>
      <c r="H53" s="79"/>
      <c r="I53" s="79"/>
      <c r="J53" s="23"/>
      <c r="K53" s="23"/>
      <c r="L53" s="23"/>
      <c r="M53" s="18"/>
      <c r="N53" s="18"/>
      <c r="O53" s="24"/>
      <c r="P53" s="25"/>
      <c r="Q53" s="18"/>
      <c r="R53" s="5"/>
    </row>
    <row r="54" spans="1:18" ht="30" customHeight="1">
      <c r="A54" s="78"/>
      <c r="B54" s="87"/>
      <c r="C54" s="79"/>
      <c r="D54" s="83"/>
      <c r="E54" s="84"/>
      <c r="F54" s="86"/>
      <c r="G54" s="79"/>
      <c r="H54" s="79"/>
      <c r="I54" s="79"/>
      <c r="J54" s="23"/>
      <c r="K54" s="23"/>
      <c r="L54" s="23"/>
      <c r="M54" s="18"/>
      <c r="N54" s="18"/>
      <c r="O54" s="24"/>
      <c r="P54" s="25"/>
      <c r="Q54" s="18"/>
      <c r="R54" s="5"/>
    </row>
    <row r="55" spans="1:18" ht="30" customHeight="1">
      <c r="A55" s="23"/>
      <c r="B55" s="42"/>
      <c r="C55" s="50"/>
      <c r="D55" s="51"/>
      <c r="E55" s="51"/>
      <c r="F55" s="52"/>
      <c r="G55" s="49"/>
      <c r="H55" s="43"/>
      <c r="I55" s="51"/>
      <c r="J55" s="23"/>
      <c r="K55" s="23"/>
      <c r="L55" s="23"/>
      <c r="M55" s="18"/>
      <c r="N55" s="18"/>
      <c r="O55" s="24"/>
      <c r="P55" s="25"/>
      <c r="Q55" s="18"/>
      <c r="R55" s="5"/>
    </row>
    <row r="56" spans="1:18" ht="30" customHeight="1">
      <c r="A56" s="23"/>
      <c r="B56" s="50"/>
      <c r="C56" s="99"/>
      <c r="D56" s="99"/>
      <c r="E56" s="99"/>
      <c r="F56" s="52"/>
      <c r="G56" s="47"/>
      <c r="H56" s="47"/>
      <c r="I56" s="51"/>
      <c r="J56" s="23"/>
      <c r="K56" s="23"/>
      <c r="L56" s="23"/>
      <c r="M56" s="18"/>
      <c r="N56" s="18"/>
      <c r="O56" s="24"/>
      <c r="P56" s="25"/>
      <c r="Q56" s="18"/>
      <c r="R56" s="5"/>
    </row>
    <row r="57" spans="1:18" ht="30" customHeight="1">
      <c r="A57" s="23"/>
      <c r="B57" s="50"/>
      <c r="C57" s="74"/>
      <c r="D57" s="99"/>
      <c r="E57" s="99"/>
      <c r="F57" s="92"/>
      <c r="G57" s="93"/>
      <c r="H57" s="44"/>
      <c r="I57" s="51"/>
      <c r="J57" s="23"/>
      <c r="K57" s="23"/>
      <c r="L57" s="23"/>
      <c r="M57" s="18"/>
      <c r="N57" s="18"/>
      <c r="O57" s="24"/>
      <c r="P57" s="25"/>
      <c r="Q57" s="18"/>
      <c r="R57" s="5"/>
    </row>
    <row r="58" spans="1:18" ht="30" customHeight="1">
      <c r="A58" s="23"/>
      <c r="B58" s="50"/>
      <c r="C58" s="58"/>
      <c r="D58" s="72"/>
      <c r="E58" s="73"/>
      <c r="F58" s="52"/>
      <c r="G58" s="44"/>
      <c r="H58" s="44"/>
      <c r="I58" s="36"/>
      <c r="J58" s="23"/>
      <c r="K58" s="23"/>
      <c r="L58" s="23"/>
      <c r="M58" s="18"/>
      <c r="N58" s="23"/>
      <c r="O58" s="24"/>
      <c r="P58" s="25"/>
      <c r="Q58" s="18"/>
      <c r="R58" s="5"/>
    </row>
    <row r="59" spans="1:18" ht="30" customHeight="1">
      <c r="A59" s="23"/>
      <c r="B59" s="50"/>
      <c r="C59" s="99"/>
      <c r="D59" s="99"/>
      <c r="E59" s="99"/>
      <c r="F59" s="52"/>
      <c r="G59" s="44"/>
      <c r="H59" s="44"/>
      <c r="I59" s="36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50"/>
      <c r="C60" s="72"/>
      <c r="D60" s="72"/>
      <c r="E60" s="75"/>
      <c r="F60" s="52"/>
      <c r="G60" s="45"/>
      <c r="H60" s="45"/>
      <c r="I60" s="36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50"/>
      <c r="C61" s="72"/>
      <c r="D61" s="72"/>
      <c r="E61" s="76"/>
      <c r="F61" s="52"/>
      <c r="G61" s="44"/>
      <c r="H61" s="44"/>
      <c r="I61" s="36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50"/>
      <c r="C62" s="77"/>
      <c r="D62" s="72"/>
      <c r="E62" s="72"/>
      <c r="F62" s="52"/>
      <c r="G62" s="30"/>
      <c r="H62" s="30"/>
      <c r="I62" s="42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50"/>
      <c r="C63" s="72"/>
      <c r="D63" s="72"/>
      <c r="E63" s="72"/>
      <c r="F63" s="52"/>
      <c r="G63" s="53"/>
      <c r="H63" s="53"/>
      <c r="I63" s="42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91"/>
      <c r="C64" s="58"/>
      <c r="D64" s="74"/>
      <c r="E64" s="74"/>
      <c r="F64" s="92"/>
      <c r="G64" s="141"/>
      <c r="H64" s="50"/>
      <c r="I64" s="36"/>
      <c r="J64" s="19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42"/>
      <c r="C65" s="23"/>
      <c r="D65" s="23"/>
      <c r="E65" s="23"/>
      <c r="F65" s="143"/>
      <c r="G65" s="144"/>
      <c r="H65" s="23"/>
      <c r="I65" s="142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5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2">
    <mergeCell ref="I9:I10"/>
    <mergeCell ref="B34:E34"/>
  </mergeCells>
  <pageMargins left="0.7" right="0.7" top="0.75" bottom="0.75" header="0.3" footer="0.3"/>
  <pageSetup paperSize="9" scale="35" orientation="portrait" r:id="rId1"/>
  <rowBreaks count="1" manualBreakCount="1">
    <brk id="50" max="9" man="1"/>
  </rowBreaks>
  <drawing r:id="rId2"/>
  <legacyDrawing r:id="rId3"/>
  <picture r:id="rId4"/>
  <oleObjects>
    <oleObject progId="AutoCAD.Drawing.18" shapeId="1025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2025-04-01T04:35:15Z</dcterms:modified>
</cp:coreProperties>
</file>