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05" yWindow="-375" windowWidth="1930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E36" i="1"/>
  <c r="E35"/>
  <c r="E27"/>
  <c r="E17"/>
  <c r="E18" s="1"/>
  <c r="E20" l="1"/>
  <c r="E24" l="1"/>
  <c r="E32"/>
  <c r="E34" s="1"/>
  <c r="E37" s="1"/>
  <c r="E39" s="1"/>
  <c r="E9"/>
  <c r="E30" s="1"/>
</calcChain>
</file>

<file path=xl/sharedStrings.xml><?xml version="1.0" encoding="utf-8"?>
<sst xmlns="http://schemas.openxmlformats.org/spreadsheetml/2006/main" count="65" uniqueCount="55">
  <si>
    <t>m2</t>
  </si>
  <si>
    <t>n°</t>
  </si>
  <si>
    <t xml:space="preserve">m2 </t>
  </si>
  <si>
    <t>parti comuni</t>
  </si>
  <si>
    <t>Sistema adottatto</t>
  </si>
  <si>
    <t>Riscaldamento ambienti:</t>
  </si>
  <si>
    <t>W/m2</t>
  </si>
  <si>
    <t>rendimento</t>
  </si>
  <si>
    <t>%</t>
  </si>
  <si>
    <t>kg/h</t>
  </si>
  <si>
    <t>UC</t>
  </si>
  <si>
    <t>L/1'</t>
  </si>
  <si>
    <t>°C</t>
  </si>
  <si>
    <t>Sicilia</t>
  </si>
  <si>
    <t>L</t>
  </si>
  <si>
    <t>SCHEDA DI CALCOLO SISTEMI DI ACCUMULO PRODUZIONE ACQUA CALDA  CON SISTEMA ENERGETICO A BIOMASSA E</t>
  </si>
  <si>
    <t xml:space="preserve">                  PANNELLI SOLARI  PER  LA PRODUZIONE ACAUA CALDA SANITARIA A RISCALDAMENTO AMBIENTI</t>
  </si>
  <si>
    <t>U.C</t>
  </si>
  <si>
    <t>ore di preparazione</t>
  </si>
  <si>
    <t>ore di punta</t>
  </si>
  <si>
    <t>Tm °C</t>
  </si>
  <si>
    <t>Tr °C</t>
  </si>
  <si>
    <t>Tab1</t>
  </si>
  <si>
    <t>kWh</t>
  </si>
  <si>
    <t>Temperatura richiesta</t>
  </si>
  <si>
    <t>Tab2</t>
  </si>
  <si>
    <t>Faq.2387.2</t>
  </si>
  <si>
    <t>Tab.1</t>
  </si>
  <si>
    <t>Superficie complessiva</t>
  </si>
  <si>
    <t>Località  Ragione)</t>
  </si>
  <si>
    <t>Potenzialità richiesta con servizi ristorante</t>
  </si>
  <si>
    <t>P.R. a pavimento</t>
  </si>
  <si>
    <t>albergo camere</t>
  </si>
  <si>
    <t>Preventivo potenz. Biomassa</t>
  </si>
  <si>
    <t>Dati forniti:</t>
  </si>
  <si>
    <t>Solare termico</t>
  </si>
  <si>
    <t>Disponibilità max boiler di accumulo</t>
  </si>
  <si>
    <t>Superficie coperta pannello solare termico</t>
  </si>
  <si>
    <t>Superficie globale coperta</t>
  </si>
  <si>
    <t>Disponibilità  superficie P.S. termici</t>
  </si>
  <si>
    <t>Ptoduzione ACS</t>
  </si>
  <si>
    <t>Unità di carico ACS singolo ambiente</t>
  </si>
  <si>
    <t>Unità di carico ACS totale</t>
  </si>
  <si>
    <t>Consumo idrico per n° camere ( non contemporaneità)</t>
  </si>
  <si>
    <t>Superficie totale</t>
  </si>
  <si>
    <t>Riscaldamento ambienti</t>
  </si>
  <si>
    <t xml:space="preserve">Riscaldamento complessivo </t>
  </si>
  <si>
    <t>Potenzialità richiesta riscaldamento</t>
  </si>
  <si>
    <t>Potenzialità richiesta ACS</t>
  </si>
  <si>
    <t>Potenzialità da P.S.termici</t>
  </si>
  <si>
    <t>Potere calorifico  biomassa</t>
  </si>
  <si>
    <t>kcal/kg</t>
  </si>
  <si>
    <t>Consumo tecnico  biomassa</t>
  </si>
  <si>
    <t>Potenzialità termica da P.S. termici  maz ottenibule oraria</t>
  </si>
  <si>
    <t>CALDAIA A LEGNA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</si>
</sst>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sz val="22"/>
      <color theme="1"/>
      <name val="Calibri"/>
      <family val="2"/>
      <scheme val="minor"/>
    </font>
    <font>
      <b/>
      <sz val="20"/>
      <color rgb="FF0070C0"/>
      <name val="Arial Black"/>
      <family val="2"/>
    </font>
    <font>
      <sz val="11"/>
      <color rgb="FF0070C0"/>
      <name val="Calibri"/>
      <family val="2"/>
      <scheme val="minor"/>
    </font>
    <font>
      <sz val="20"/>
      <color rgb="FF0070C0"/>
      <name val="Arial Black"/>
      <family val="2"/>
    </font>
    <font>
      <sz val="26"/>
      <color theme="1"/>
      <name val="Arial"/>
      <family val="2"/>
    </font>
    <font>
      <sz val="24"/>
      <color theme="1"/>
      <name val="Calibri"/>
      <family val="2"/>
      <scheme val="minor"/>
    </font>
    <font>
      <sz val="24"/>
      <color rgb="FFC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ill="1" applyBorder="1"/>
    <xf numFmtId="0" fontId="15" fillId="0" borderId="0" xfId="0" applyFont="1" applyFill="1" applyBorder="1"/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7" fillId="0" borderId="0" xfId="0" applyFont="1" applyFill="1"/>
    <xf numFmtId="0" fontId="18" fillId="0" borderId="0" xfId="0" applyFont="1"/>
    <xf numFmtId="0" fontId="9" fillId="0" borderId="0" xfId="0" applyFont="1" applyFill="1" applyAlignment="1">
      <alignment horizontal="left"/>
    </xf>
    <xf numFmtId="0" fontId="13" fillId="0" borderId="0" xfId="0" applyFont="1"/>
    <xf numFmtId="0" fontId="9" fillId="0" borderId="0" xfId="0" applyFont="1" applyFill="1"/>
    <xf numFmtId="16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2" fillId="0" borderId="1" xfId="0" applyFont="1" applyBorder="1"/>
    <xf numFmtId="164" fontId="1" fillId="0" borderId="0" xfId="0" applyNumberFormat="1" applyFont="1" applyFill="1"/>
    <xf numFmtId="0" fontId="9" fillId="0" borderId="4" xfId="0" applyFont="1" applyBorder="1"/>
    <xf numFmtId="0" fontId="12" fillId="0" borderId="5" xfId="0" applyFont="1" applyBorder="1"/>
    <xf numFmtId="0" fontId="1" fillId="0" borderId="7" xfId="0" applyFont="1" applyBorder="1"/>
    <xf numFmtId="0" fontId="1" fillId="0" borderId="9" xfId="0" applyFont="1" applyFill="1" applyBorder="1" applyProtection="1"/>
    <xf numFmtId="0" fontId="0" fillId="0" borderId="10" xfId="0" applyBorder="1" applyProtection="1"/>
    <xf numFmtId="0" fontId="0" fillId="0" borderId="11" xfId="0" applyBorder="1" applyAlignment="1" applyProtection="1">
      <alignment horizontal="center" vertical="center"/>
    </xf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Fill="1" applyBorder="1" applyProtection="1"/>
    <xf numFmtId="0" fontId="1" fillId="0" borderId="5" xfId="0" applyFont="1" applyBorder="1" applyProtection="1"/>
    <xf numFmtId="0" fontId="9" fillId="0" borderId="4" xfId="0" applyFont="1" applyFill="1" applyBorder="1" applyProtection="1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9" fillId="0" borderId="0" xfId="0" applyFont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12" fillId="0" borderId="0" xfId="0" applyFont="1" applyBorder="1"/>
    <xf numFmtId="0" fontId="1" fillId="0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164" fontId="1" fillId="3" borderId="8" xfId="0" applyNumberFormat="1" applyFont="1" applyFill="1" applyBorder="1" applyAlignment="1" applyProtection="1">
      <alignment horizontal="center" vertical="center"/>
      <protection hidden="1"/>
    </xf>
    <xf numFmtId="164" fontId="1" fillId="3" borderId="11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/>
      <protection locked="0" hidden="1"/>
    </xf>
    <xf numFmtId="0" fontId="9" fillId="2" borderId="2" xfId="0" applyFont="1" applyFill="1" applyBorder="1" applyAlignment="1" applyProtection="1">
      <alignment horizontal="center"/>
      <protection locked="0" hidden="1"/>
    </xf>
    <xf numFmtId="0" fontId="1" fillId="2" borderId="0" xfId="0" applyFont="1" applyFill="1" applyBorder="1" applyProtection="1"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  <protection hidden="1"/>
    </xf>
    <xf numFmtId="164" fontId="1" fillId="3" borderId="8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5" xfId="0" applyBorder="1" applyProtection="1"/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/>
    <xf numFmtId="0" fontId="9" fillId="0" borderId="7" xfId="0" applyFont="1" applyBorder="1"/>
    <xf numFmtId="0" fontId="9" fillId="0" borderId="0" xfId="0" applyFont="1" applyBorder="1"/>
    <xf numFmtId="0" fontId="1" fillId="0" borderId="4" xfId="0" applyFont="1" applyFill="1" applyBorder="1" applyProtection="1"/>
    <xf numFmtId="0" fontId="1" fillId="0" borderId="4" xfId="0" applyFont="1" applyBorder="1"/>
    <xf numFmtId="0" fontId="1" fillId="3" borderId="6" xfId="0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0" fillId="0" borderId="0" xfId="0" applyFill="1" applyProtection="1"/>
    <xf numFmtId="164" fontId="1" fillId="0" borderId="0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6</xdr:row>
      <xdr:rowOff>119935</xdr:rowOff>
    </xdr:from>
    <xdr:to>
      <xdr:col>9</xdr:col>
      <xdr:colOff>476249</xdr:colOff>
      <xdr:row>20</xdr:row>
      <xdr:rowOff>374650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5700" y="3206035"/>
          <a:ext cx="5048249" cy="5588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457199</xdr:colOff>
      <xdr:row>21</xdr:row>
      <xdr:rowOff>244474</xdr:rowOff>
    </xdr:from>
    <xdr:to>
      <xdr:col>8</xdr:col>
      <xdr:colOff>1247642</xdr:colOff>
      <xdr:row>42</xdr:row>
      <xdr:rowOff>22225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11049" y="9045574"/>
          <a:ext cx="3676518" cy="7778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818679</xdr:colOff>
      <xdr:row>29</xdr:row>
      <xdr:rowOff>147572</xdr:rowOff>
    </xdr:from>
    <xdr:to>
      <xdr:col>2</xdr:col>
      <xdr:colOff>2362200</xdr:colOff>
      <xdr:row>38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8629" y="11996672"/>
          <a:ext cx="3200871" cy="32814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0</xdr:row>
      <xdr:rowOff>171450</xdr:rowOff>
    </xdr:from>
    <xdr:to>
      <xdr:col>2</xdr:col>
      <xdr:colOff>209550</xdr:colOff>
      <xdr:row>3</xdr:row>
      <xdr:rowOff>182356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71450"/>
          <a:ext cx="5219700" cy="15539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2895600</xdr:colOff>
      <xdr:row>43</xdr:row>
      <xdr:rowOff>202182</xdr:rowOff>
    </xdr:from>
    <xdr:to>
      <xdr:col>5</xdr:col>
      <xdr:colOff>704850</xdr:colOff>
      <xdr:row>58</xdr:row>
      <xdr:rowOff>358274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95600" y="17385282"/>
          <a:ext cx="8096250" cy="59853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952499</xdr:colOff>
      <xdr:row>42</xdr:row>
      <xdr:rowOff>323850</xdr:rowOff>
    </xdr:from>
    <xdr:to>
      <xdr:col>9</xdr:col>
      <xdr:colOff>719724</xdr:colOff>
      <xdr:row>47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239499" y="17125950"/>
          <a:ext cx="5367925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1276350</xdr:colOff>
      <xdr:row>49</xdr:row>
      <xdr:rowOff>114300</xdr:rowOff>
    </xdr:from>
    <xdr:to>
      <xdr:col>8</xdr:col>
      <xdr:colOff>1159510</xdr:colOff>
      <xdr:row>52</xdr:row>
      <xdr:rowOff>190500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563350" y="19583400"/>
          <a:ext cx="4226560" cy="1219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view="pageLayout" topLeftCell="A70" zoomScale="50" zoomScaleNormal="40" zoomScaleSheetLayoutView="30" zoomScalePageLayoutView="50" workbookViewId="0">
      <selection activeCell="E72" sqref="E72"/>
    </sheetView>
  </sheetViews>
  <sheetFormatPr defaultColWidth="15.5703125" defaultRowHeight="45" customHeight="1"/>
  <cols>
    <col min="1" max="1" width="48" style="2" customWidth="1"/>
    <col min="2" max="2" width="23.28515625" style="2" customWidth="1"/>
    <col min="3" max="3" width="34.42578125" style="2" customWidth="1"/>
    <col min="4" max="4" width="19.7109375" style="2" customWidth="1"/>
    <col min="5" max="5" width="18.85546875" style="2" bestFit="1" customWidth="1"/>
    <col min="6" max="6" width="20.42578125" style="2" customWidth="1"/>
    <col min="7" max="7" width="20.5703125" style="2" customWidth="1"/>
    <col min="8" max="8" width="19.85546875" style="2" customWidth="1"/>
    <col min="9" max="9" width="17.5703125" style="2" customWidth="1"/>
    <col min="10" max="10" width="22.5703125" style="2" customWidth="1"/>
    <col min="11" max="11" width="20.85546875" style="2" customWidth="1"/>
    <col min="12" max="12" width="12.285156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 s="33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 s="33"/>
      <c r="G2" s="84" t="s">
        <v>26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 s="33"/>
      <c r="G3"/>
      <c r="H3"/>
      <c r="I3"/>
      <c r="J3"/>
      <c r="K3"/>
      <c r="L3"/>
      <c r="M3"/>
    </row>
    <row r="4" spans="1:22" s="1" customFormat="1" ht="39.950000000000003" customHeight="1">
      <c r="A4"/>
      <c r="B4"/>
      <c r="C4"/>
      <c r="D4"/>
      <c r="E4"/>
      <c r="F4" s="33"/>
      <c r="G4"/>
      <c r="H4"/>
      <c r="I4"/>
      <c r="J4"/>
      <c r="K4"/>
      <c r="L4"/>
      <c r="M4"/>
    </row>
    <row r="5" spans="1:22" s="1" customFormat="1" ht="39.950000000000003" customHeight="1">
      <c r="A5" s="57" t="s">
        <v>15</v>
      </c>
      <c r="B5" s="58"/>
      <c r="C5" s="58"/>
      <c r="D5" s="58"/>
      <c r="E5" s="58"/>
      <c r="F5" s="59"/>
      <c r="G5" s="58"/>
      <c r="H5"/>
      <c r="I5"/>
      <c r="J5"/>
      <c r="K5"/>
      <c r="L5"/>
      <c r="M5" s="26"/>
    </row>
    <row r="6" spans="1:22" ht="39.950000000000003" customHeight="1">
      <c r="A6" s="60" t="s">
        <v>16</v>
      </c>
      <c r="B6" s="59"/>
      <c r="C6" s="59"/>
      <c r="D6" s="59"/>
      <c r="E6" s="59"/>
      <c r="F6" s="59"/>
      <c r="G6" s="59"/>
      <c r="H6" s="33"/>
      <c r="J6" s="33"/>
      <c r="K6" s="33"/>
      <c r="L6" s="33"/>
      <c r="M6" s="26"/>
      <c r="R6" s="5"/>
      <c r="S6" s="5"/>
      <c r="T6" s="5"/>
      <c r="U6" s="5"/>
      <c r="V6" s="5"/>
    </row>
    <row r="7" spans="1:22" ht="30" customHeight="1">
      <c r="A7" s="68" t="s">
        <v>34</v>
      </c>
      <c r="B7" s="69"/>
      <c r="C7" s="69"/>
      <c r="D7" s="66"/>
      <c r="E7" s="108"/>
      <c r="F7" s="34"/>
      <c r="G7" s="29"/>
      <c r="H7" s="29"/>
      <c r="I7" s="33"/>
      <c r="J7" s="33"/>
      <c r="K7" s="34"/>
      <c r="L7" s="35"/>
      <c r="M7" s="27"/>
      <c r="R7" s="5"/>
      <c r="S7" s="5"/>
      <c r="T7" s="5"/>
      <c r="U7" s="5"/>
      <c r="V7" s="5"/>
    </row>
    <row r="8" spans="1:22" ht="30" customHeight="1">
      <c r="A8" s="70" t="s">
        <v>32</v>
      </c>
      <c r="B8" s="47"/>
      <c r="C8" s="47"/>
      <c r="D8" s="99" t="s">
        <v>1</v>
      </c>
      <c r="E8" s="90">
        <v>22</v>
      </c>
      <c r="F8" s="34"/>
      <c r="G8" s="29"/>
      <c r="H8" s="29"/>
      <c r="I8" s="33"/>
      <c r="J8" s="131" t="s">
        <v>27</v>
      </c>
      <c r="K8" s="34"/>
      <c r="L8" s="35"/>
      <c r="M8" s="27"/>
      <c r="R8" s="5"/>
      <c r="S8" s="5"/>
      <c r="T8" s="5"/>
      <c r="U8" s="5"/>
      <c r="V8" s="5"/>
    </row>
    <row r="9" spans="1:22" ht="30" customHeight="1">
      <c r="A9" s="70" t="s">
        <v>28</v>
      </c>
      <c r="B9" s="47"/>
      <c r="C9" s="47"/>
      <c r="D9" s="99" t="s">
        <v>2</v>
      </c>
      <c r="E9" s="90">
        <f>E8*20</f>
        <v>440</v>
      </c>
      <c r="F9" s="50"/>
      <c r="G9" s="29"/>
      <c r="H9" s="29"/>
      <c r="I9" s="33"/>
      <c r="J9" s="33"/>
      <c r="K9" s="34"/>
      <c r="L9" s="35"/>
      <c r="M9" s="27"/>
      <c r="R9" s="5"/>
      <c r="S9" s="5"/>
      <c r="T9" s="5"/>
      <c r="U9" s="5"/>
      <c r="V9" s="5"/>
    </row>
    <row r="10" spans="1:22" ht="30" customHeight="1">
      <c r="A10" s="70" t="s">
        <v>3</v>
      </c>
      <c r="B10" s="47"/>
      <c r="C10" s="47"/>
      <c r="D10" s="99" t="s">
        <v>2</v>
      </c>
      <c r="E10" s="90">
        <v>330</v>
      </c>
      <c r="F10" s="50"/>
      <c r="G10" s="29"/>
      <c r="H10" s="29"/>
      <c r="I10" s="33"/>
      <c r="J10" s="33"/>
      <c r="K10" s="34"/>
      <c r="L10" s="35"/>
      <c r="M10" s="27"/>
      <c r="R10" s="5"/>
      <c r="S10" s="5"/>
      <c r="T10" s="5"/>
      <c r="U10" s="5"/>
      <c r="V10" s="5"/>
    </row>
    <row r="11" spans="1:22" ht="30" customHeight="1">
      <c r="A11" s="70" t="s">
        <v>4</v>
      </c>
      <c r="B11" s="47"/>
      <c r="C11" s="96" t="s">
        <v>31</v>
      </c>
      <c r="D11" s="99" t="s">
        <v>20</v>
      </c>
      <c r="E11" s="90">
        <v>37</v>
      </c>
      <c r="F11" s="50"/>
      <c r="G11" s="29"/>
      <c r="H11" s="29"/>
      <c r="I11" s="36"/>
      <c r="J11" s="36"/>
      <c r="K11" s="37"/>
      <c r="L11" s="30"/>
      <c r="M11" s="27"/>
      <c r="R11" s="5"/>
      <c r="S11" s="5"/>
      <c r="T11" s="5"/>
      <c r="U11" s="5"/>
      <c r="V11" s="5"/>
    </row>
    <row r="12" spans="1:22" ht="30" customHeight="1">
      <c r="A12" s="70"/>
      <c r="B12" s="47"/>
      <c r="C12" s="47"/>
      <c r="D12" s="99" t="s">
        <v>21</v>
      </c>
      <c r="E12" s="90">
        <v>32</v>
      </c>
      <c r="F12" s="50"/>
      <c r="G12" s="29"/>
      <c r="H12" s="29"/>
      <c r="I12" s="30"/>
      <c r="J12" s="38"/>
      <c r="K12" s="30"/>
      <c r="L12" s="30"/>
      <c r="M12" s="27"/>
      <c r="N12" s="5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71" t="s">
        <v>29</v>
      </c>
      <c r="B13" s="72"/>
      <c r="C13" s="97" t="s">
        <v>13</v>
      </c>
      <c r="D13" s="105"/>
      <c r="E13" s="73"/>
      <c r="F13" s="50"/>
      <c r="G13" s="29"/>
      <c r="H13" s="29"/>
      <c r="I13" s="30"/>
      <c r="J13" s="30"/>
      <c r="K13" s="30"/>
      <c r="L13" s="30"/>
      <c r="M13" s="27"/>
      <c r="N13" s="17"/>
      <c r="O13" s="17"/>
      <c r="P13" s="17"/>
      <c r="Q13" s="17"/>
      <c r="R13" s="5"/>
      <c r="S13" s="5"/>
      <c r="T13" s="5"/>
      <c r="U13" s="5"/>
      <c r="V13" s="5"/>
    </row>
    <row r="14" spans="1:22" ht="30" customHeight="1">
      <c r="D14" s="106"/>
      <c r="E14" s="106"/>
      <c r="F14" s="50"/>
      <c r="G14" s="29"/>
      <c r="H14" s="29"/>
      <c r="I14" s="30"/>
      <c r="J14" s="40"/>
      <c r="K14" s="31"/>
      <c r="L14" s="39"/>
      <c r="M14" s="27"/>
      <c r="N14" s="19"/>
      <c r="O14" s="19"/>
      <c r="P14" s="19"/>
      <c r="Q14" s="19"/>
      <c r="R14" s="5"/>
      <c r="S14" s="5"/>
      <c r="T14" s="5"/>
      <c r="U14" s="5"/>
      <c r="V14" s="5"/>
    </row>
    <row r="15" spans="1:22" ht="30" customHeight="1">
      <c r="A15" s="81" t="s">
        <v>35</v>
      </c>
      <c r="B15" s="109"/>
      <c r="C15" s="80"/>
      <c r="D15" s="83"/>
      <c r="E15" s="110"/>
      <c r="F15" s="50"/>
      <c r="G15" s="29"/>
      <c r="H15" s="29"/>
      <c r="I15" s="30"/>
      <c r="J15" s="40"/>
      <c r="K15" s="31"/>
      <c r="L15" s="39"/>
      <c r="M15" s="27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79" t="s">
        <v>36</v>
      </c>
      <c r="B16" s="5"/>
      <c r="C16" s="4"/>
      <c r="D16" s="111" t="s">
        <v>14</v>
      </c>
      <c r="E16" s="112">
        <v>3000</v>
      </c>
      <c r="F16" s="50"/>
      <c r="G16" s="29"/>
      <c r="H16" s="29"/>
      <c r="I16" s="30"/>
      <c r="J16" s="40"/>
      <c r="K16" s="31"/>
      <c r="L16" s="39"/>
      <c r="M16" s="27"/>
      <c r="N16" s="23"/>
      <c r="O16" s="24"/>
      <c r="P16" s="25"/>
      <c r="Q16" s="19"/>
      <c r="R16" s="5"/>
      <c r="S16" s="14"/>
      <c r="T16" s="5"/>
      <c r="U16" s="5"/>
      <c r="V16" s="5"/>
    </row>
    <row r="17" spans="1:31" ht="30" customHeight="1">
      <c r="A17" s="79" t="s">
        <v>39</v>
      </c>
      <c r="B17" s="5"/>
      <c r="C17" s="4"/>
      <c r="D17" s="111" t="s">
        <v>0</v>
      </c>
      <c r="E17" s="113">
        <f>E16/50</f>
        <v>60</v>
      </c>
      <c r="F17" s="50"/>
      <c r="G17" s="29"/>
      <c r="H17" s="29"/>
      <c r="I17" s="30"/>
      <c r="J17" s="40"/>
      <c r="K17" s="31"/>
      <c r="L17" s="39"/>
      <c r="M17" s="28"/>
      <c r="N17" s="19"/>
      <c r="O17" s="24"/>
      <c r="P17" s="25"/>
      <c r="Q17" s="19"/>
      <c r="R17" s="5"/>
      <c r="S17" s="14"/>
      <c r="T17" s="15"/>
      <c r="U17" s="15"/>
      <c r="V17" s="4"/>
    </row>
    <row r="18" spans="1:31" ht="30" customHeight="1">
      <c r="A18" s="114" t="s">
        <v>53</v>
      </c>
      <c r="B18" s="4"/>
      <c r="C18" s="4"/>
      <c r="D18" s="111" t="s">
        <v>23</v>
      </c>
      <c r="E18" s="113">
        <f>E17*0.4</f>
        <v>24</v>
      </c>
      <c r="F18" s="67"/>
      <c r="G18" s="29"/>
      <c r="H18" s="29"/>
      <c r="I18" s="30"/>
      <c r="J18" s="40"/>
      <c r="K18" s="31"/>
      <c r="L18" s="39"/>
      <c r="M18" s="26"/>
      <c r="N18" s="19"/>
      <c r="O18" s="24"/>
      <c r="P18" s="25"/>
      <c r="Q18" s="19"/>
      <c r="R18" s="5"/>
      <c r="S18" s="14"/>
      <c r="T18" s="14"/>
      <c r="U18" s="4"/>
      <c r="V18" s="4"/>
    </row>
    <row r="19" spans="1:31" ht="30" customHeight="1">
      <c r="A19" s="114" t="s">
        <v>37</v>
      </c>
      <c r="B19" s="4"/>
      <c r="C19" s="4"/>
      <c r="D19" s="111" t="s">
        <v>0</v>
      </c>
      <c r="E19" s="112">
        <v>2.5</v>
      </c>
      <c r="F19" s="50"/>
      <c r="G19" s="29"/>
      <c r="H19" s="29"/>
      <c r="I19" s="30"/>
      <c r="J19" s="40"/>
      <c r="K19" s="31"/>
      <c r="L19" s="39"/>
      <c r="M19" s="26"/>
      <c r="N19" s="19"/>
      <c r="O19" s="24"/>
      <c r="P19" s="25"/>
      <c r="Q19" s="19"/>
      <c r="R19" s="5"/>
      <c r="S19" s="4"/>
      <c r="T19" s="4"/>
      <c r="U19" s="4"/>
      <c r="V19" s="4"/>
    </row>
    <row r="20" spans="1:31" ht="30" customHeight="1">
      <c r="A20" s="115" t="s">
        <v>38</v>
      </c>
      <c r="B20" s="116"/>
      <c r="C20" s="116"/>
      <c r="D20" s="117" t="s">
        <v>0</v>
      </c>
      <c r="E20" s="118">
        <f>E17/E19</f>
        <v>24</v>
      </c>
      <c r="F20" s="50"/>
      <c r="G20" s="29"/>
      <c r="H20" s="29"/>
      <c r="I20" s="30"/>
      <c r="J20" s="40"/>
      <c r="K20" s="31"/>
      <c r="L20" s="39"/>
      <c r="M20" s="26"/>
      <c r="N20" s="19"/>
      <c r="O20" s="24"/>
      <c r="P20" s="25"/>
      <c r="Q20" s="19"/>
      <c r="R20" s="5"/>
      <c r="S20" s="4"/>
      <c r="T20" s="4"/>
      <c r="U20" s="4"/>
      <c r="V20" s="4"/>
    </row>
    <row r="21" spans="1:31" ht="30" customHeight="1">
      <c r="A21" s="3"/>
      <c r="B21" s="3"/>
      <c r="C21" s="3"/>
      <c r="D21" s="107"/>
      <c r="E21" s="107"/>
      <c r="F21" s="67"/>
      <c r="G21" s="29"/>
      <c r="H21" s="29"/>
      <c r="I21" s="30"/>
      <c r="J21" s="40"/>
      <c r="K21" s="31"/>
      <c r="L21" s="39"/>
      <c r="M21" s="26"/>
      <c r="N21" s="19"/>
      <c r="O21" s="24"/>
      <c r="P21" s="25"/>
      <c r="Q21" s="19"/>
      <c r="R21" s="5"/>
      <c r="S21" s="4"/>
      <c r="T21" s="4"/>
      <c r="U21" s="4"/>
      <c r="V21" s="4"/>
    </row>
    <row r="22" spans="1:31" ht="30" customHeight="1">
      <c r="A22" s="124" t="s">
        <v>40</v>
      </c>
      <c r="B22" s="47"/>
      <c r="C22" s="5"/>
      <c r="D22" s="5"/>
      <c r="E22" s="5"/>
      <c r="F22" s="67"/>
      <c r="G22" s="29"/>
      <c r="H22" s="29"/>
      <c r="I22" s="30"/>
      <c r="J22" s="40"/>
      <c r="K22" s="31"/>
      <c r="L22" s="39"/>
      <c r="M22" s="26"/>
      <c r="N22" s="19"/>
      <c r="O22" s="24"/>
      <c r="P22" s="25"/>
      <c r="Q22" s="19"/>
      <c r="R22" s="5"/>
      <c r="S22" s="4"/>
      <c r="T22" s="4"/>
      <c r="U22" s="4"/>
      <c r="V22" s="4"/>
    </row>
    <row r="23" spans="1:31" ht="30" customHeight="1">
      <c r="A23" s="125" t="s">
        <v>41</v>
      </c>
      <c r="B23" s="109"/>
      <c r="C23" s="77" t="s">
        <v>22</v>
      </c>
      <c r="D23" s="98" t="s">
        <v>17</v>
      </c>
      <c r="E23" s="93">
        <v>2.25</v>
      </c>
      <c r="F23" s="50"/>
      <c r="G23" s="29"/>
      <c r="H23" s="29"/>
      <c r="I23" s="30"/>
      <c r="J23" s="40"/>
      <c r="K23" s="31"/>
      <c r="L23" s="39"/>
      <c r="M23" s="26"/>
      <c r="N23" s="23"/>
      <c r="O23" s="24"/>
      <c r="P23" s="25"/>
      <c r="Q23" s="19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79" t="s">
        <v>42</v>
      </c>
      <c r="B24" s="5"/>
      <c r="C24" s="5"/>
      <c r="D24" s="99" t="s">
        <v>10</v>
      </c>
      <c r="E24" s="89">
        <f>E23*E8</f>
        <v>49.5</v>
      </c>
      <c r="G24" s="29"/>
      <c r="H24" s="29"/>
      <c r="I24" s="41"/>
      <c r="J24" s="41"/>
      <c r="K24" s="31"/>
      <c r="L24" s="39"/>
      <c r="M24" s="26"/>
      <c r="N24" s="19"/>
      <c r="O24" s="24"/>
      <c r="P24" s="25"/>
      <c r="Q24" s="19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70" t="s">
        <v>43</v>
      </c>
      <c r="B25" s="47"/>
      <c r="C25" s="78" t="s">
        <v>25</v>
      </c>
      <c r="D25" s="99" t="s">
        <v>11</v>
      </c>
      <c r="E25" s="90">
        <v>114</v>
      </c>
      <c r="G25" s="29"/>
      <c r="H25" s="29"/>
      <c r="I25" s="36"/>
      <c r="J25" s="36"/>
      <c r="K25" s="31"/>
      <c r="L25" s="36"/>
      <c r="M25" s="26"/>
      <c r="N25" s="19"/>
      <c r="O25" s="24"/>
      <c r="P25" s="25"/>
      <c r="Q25" s="19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79" t="s">
        <v>24</v>
      </c>
      <c r="B26" s="5"/>
      <c r="C26" s="5"/>
      <c r="D26" s="100" t="s">
        <v>12</v>
      </c>
      <c r="E26" s="90">
        <v>42</v>
      </c>
      <c r="G26" s="29"/>
      <c r="H26" s="29"/>
      <c r="I26" s="36"/>
      <c r="J26" s="36"/>
      <c r="K26" s="31"/>
      <c r="L26" s="36"/>
      <c r="M26" s="26"/>
      <c r="N26" s="19"/>
      <c r="O26" s="24"/>
      <c r="P26" s="25"/>
      <c r="Q26" s="19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75" t="s">
        <v>30</v>
      </c>
      <c r="B27" s="76"/>
      <c r="C27" s="76"/>
      <c r="D27" s="101" t="s">
        <v>23</v>
      </c>
      <c r="E27" s="92">
        <f>(E25*60*(E26-12)*1.16/1000)*1.25</f>
        <v>297.53999999999996</v>
      </c>
      <c r="G27" s="29"/>
      <c r="H27" s="29"/>
      <c r="I27" s="36"/>
      <c r="J27" s="36"/>
      <c r="K27" s="31"/>
      <c r="L27" s="36"/>
      <c r="M27" s="26"/>
      <c r="N27" s="19"/>
      <c r="O27" s="24"/>
      <c r="P27" s="25"/>
      <c r="Q27" s="19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G28" s="29"/>
      <c r="H28" s="29"/>
      <c r="I28" s="36"/>
      <c r="J28" s="36"/>
      <c r="K28" s="31"/>
      <c r="L28" s="36"/>
      <c r="M28" s="26"/>
      <c r="N28" s="19"/>
      <c r="O28" s="24"/>
      <c r="P28" s="25"/>
      <c r="Q28" s="19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123" t="s">
        <v>5</v>
      </c>
      <c r="B29" s="47"/>
      <c r="C29" s="47"/>
      <c r="D29" s="47"/>
      <c r="E29" s="82"/>
      <c r="G29" s="29"/>
      <c r="H29" s="29"/>
      <c r="I29" s="36"/>
      <c r="J29" s="36"/>
      <c r="K29" s="31"/>
      <c r="L29" s="36"/>
      <c r="M29" s="32"/>
      <c r="N29" s="19"/>
      <c r="O29" s="24"/>
      <c r="P29" s="25"/>
      <c r="Q29" s="19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26" t="s">
        <v>44</v>
      </c>
      <c r="B30" s="74"/>
      <c r="C30" s="74"/>
      <c r="D30" s="98" t="s">
        <v>0</v>
      </c>
      <c r="E30" s="127">
        <f>E9+E10</f>
        <v>770</v>
      </c>
      <c r="G30" s="29"/>
      <c r="H30" s="29"/>
      <c r="I30" s="36"/>
      <c r="J30" s="36"/>
      <c r="K30" s="31"/>
      <c r="L30" s="36"/>
      <c r="M30" s="26"/>
      <c r="N30" s="19"/>
      <c r="O30" s="24"/>
      <c r="P30" s="25"/>
      <c r="Q30" s="19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70" t="s">
        <v>45</v>
      </c>
      <c r="B31" s="47"/>
      <c r="C31" s="47"/>
      <c r="D31" s="99" t="s">
        <v>6</v>
      </c>
      <c r="E31" s="90">
        <v>60</v>
      </c>
      <c r="G31" s="29"/>
      <c r="H31" s="29"/>
      <c r="I31" s="36"/>
      <c r="J31" s="36"/>
      <c r="K31" s="31"/>
      <c r="L31" s="36"/>
      <c r="M31" s="26"/>
      <c r="N31" s="19"/>
      <c r="O31" s="24"/>
      <c r="P31" s="25"/>
      <c r="Q31" s="19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70" t="s">
        <v>46</v>
      </c>
      <c r="B32" s="47"/>
      <c r="C32" s="47"/>
      <c r="D32" s="99" t="s">
        <v>23</v>
      </c>
      <c r="E32" s="91">
        <f>E30*E31*1.2/1000</f>
        <v>55.44</v>
      </c>
      <c r="G32" s="29"/>
      <c r="H32" s="29"/>
      <c r="I32" s="36"/>
      <c r="J32" s="36"/>
      <c r="K32" s="31"/>
      <c r="L32" s="36"/>
      <c r="M32" s="26"/>
      <c r="N32" s="19"/>
      <c r="O32" s="24"/>
      <c r="P32" s="25"/>
      <c r="Q32" s="19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70" t="s">
        <v>7</v>
      </c>
      <c r="B33" s="47"/>
      <c r="C33" s="47"/>
      <c r="D33" s="99" t="s">
        <v>8</v>
      </c>
      <c r="E33" s="89">
        <v>80</v>
      </c>
      <c r="F33" s="50"/>
      <c r="G33" s="29"/>
      <c r="H33" s="29"/>
      <c r="I33" s="36"/>
      <c r="J33" s="36"/>
      <c r="K33" s="31"/>
      <c r="L33" s="36"/>
      <c r="M33" s="26"/>
      <c r="N33" s="19"/>
      <c r="O33" s="24"/>
      <c r="P33" s="25"/>
      <c r="Q33" s="19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70" t="s">
        <v>47</v>
      </c>
      <c r="B34" s="47"/>
      <c r="C34" s="47"/>
      <c r="D34" s="99" t="s">
        <v>23</v>
      </c>
      <c r="E34" s="89">
        <f>(E32*100/E33)</f>
        <v>69.3</v>
      </c>
      <c r="F34" s="50"/>
      <c r="G34" s="29"/>
      <c r="H34" s="29"/>
      <c r="I34" s="36"/>
      <c r="J34" s="36"/>
      <c r="K34" s="31"/>
      <c r="L34" s="36"/>
      <c r="M34" s="26"/>
      <c r="N34" s="19"/>
      <c r="O34" s="24"/>
      <c r="P34" s="25"/>
      <c r="Q34" s="19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70" t="s">
        <v>48</v>
      </c>
      <c r="B35" s="47"/>
      <c r="C35" s="47"/>
      <c r="D35" s="99" t="s">
        <v>23</v>
      </c>
      <c r="E35" s="91">
        <f>E27</f>
        <v>297.53999999999996</v>
      </c>
      <c r="F35" s="50"/>
      <c r="G35" s="29"/>
      <c r="H35" s="29"/>
      <c r="I35" s="36"/>
      <c r="J35" s="36"/>
      <c r="K35" s="31"/>
      <c r="L35" s="36"/>
      <c r="M35" s="26"/>
      <c r="N35" s="19"/>
      <c r="O35" s="24"/>
      <c r="P35" s="25"/>
      <c r="Q35" s="19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79" t="s">
        <v>49</v>
      </c>
      <c r="B36" s="47"/>
      <c r="C36" s="47"/>
      <c r="D36" s="99" t="s">
        <v>23</v>
      </c>
      <c r="E36" s="91">
        <f>E18</f>
        <v>24</v>
      </c>
      <c r="F36" s="50"/>
      <c r="G36" s="29"/>
      <c r="H36" s="29"/>
      <c r="I36" s="30"/>
      <c r="J36" s="30"/>
      <c r="K36" s="31"/>
      <c r="L36" s="30"/>
      <c r="M36" s="26"/>
      <c r="N36" s="19"/>
      <c r="O36" s="24"/>
      <c r="P36" s="25"/>
      <c r="Q36" s="19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70" t="s">
        <v>33</v>
      </c>
      <c r="B37" s="5"/>
      <c r="C37" s="5"/>
      <c r="D37" s="99" t="s">
        <v>23</v>
      </c>
      <c r="E37" s="103">
        <f>E34+E35-E36</f>
        <v>342.84</v>
      </c>
      <c r="F37" s="50"/>
      <c r="G37" s="29"/>
      <c r="H37" s="29"/>
      <c r="I37" s="30"/>
      <c r="J37" s="30"/>
      <c r="K37" s="31"/>
      <c r="L37" s="30"/>
      <c r="M37" s="26"/>
      <c r="N37" s="19"/>
      <c r="O37" s="24"/>
      <c r="P37" s="25"/>
      <c r="Q37" s="19"/>
      <c r="R37" s="16"/>
      <c r="S37" s="4"/>
      <c r="T37" s="5"/>
      <c r="U37" s="5"/>
      <c r="V37" s="5"/>
    </row>
    <row r="38" spans="1:31" ht="30" customHeight="1">
      <c r="A38" s="79" t="s">
        <v>50</v>
      </c>
      <c r="B38" s="5"/>
      <c r="C38" s="5"/>
      <c r="D38" s="100" t="s">
        <v>51</v>
      </c>
      <c r="E38" s="112">
        <v>4500</v>
      </c>
      <c r="F38" s="50"/>
      <c r="G38" s="87"/>
      <c r="H38" s="29"/>
      <c r="I38" s="30"/>
      <c r="J38" s="40"/>
      <c r="K38" s="31"/>
      <c r="L38" s="39"/>
      <c r="M38" s="26"/>
      <c r="N38" s="19"/>
      <c r="O38" s="24"/>
      <c r="P38" s="25"/>
      <c r="Q38" s="19"/>
      <c r="R38" s="11"/>
      <c r="S38" s="5"/>
      <c r="T38" s="5"/>
      <c r="U38" s="5"/>
      <c r="V38" s="5"/>
    </row>
    <row r="39" spans="1:31" ht="30" customHeight="1">
      <c r="A39" s="71" t="s">
        <v>52</v>
      </c>
      <c r="B39" s="72"/>
      <c r="C39" s="72"/>
      <c r="D39" s="129" t="s">
        <v>9</v>
      </c>
      <c r="E39" s="128">
        <f>E37*0.86*1000/E38</f>
        <v>65.520533333333333</v>
      </c>
      <c r="F39" s="50"/>
      <c r="G39" s="29"/>
      <c r="H39" s="29"/>
      <c r="I39" s="30"/>
      <c r="J39" s="40"/>
      <c r="K39" s="31"/>
      <c r="L39" s="39"/>
      <c r="M39" s="26"/>
      <c r="N39" s="19"/>
      <c r="O39" s="24"/>
      <c r="P39" s="25"/>
      <c r="Q39" s="19"/>
      <c r="R39" s="10"/>
      <c r="S39" s="5"/>
      <c r="T39" s="5"/>
      <c r="U39" s="5"/>
      <c r="V39" s="5"/>
    </row>
    <row r="40" spans="1:31" ht="30" customHeight="1">
      <c r="H40" s="29"/>
      <c r="I40" s="30"/>
      <c r="J40" s="40"/>
      <c r="K40" s="31"/>
      <c r="L40" s="39"/>
      <c r="M40" s="26"/>
      <c r="N40" s="19"/>
      <c r="O40" s="24"/>
      <c r="P40" s="25"/>
      <c r="Q40" s="19"/>
      <c r="R40" s="10"/>
      <c r="S40" s="5"/>
      <c r="T40" s="5"/>
      <c r="U40" s="5"/>
      <c r="V40" s="5"/>
    </row>
    <row r="41" spans="1:31" ht="30" customHeight="1">
      <c r="D41" s="61" t="s">
        <v>18</v>
      </c>
      <c r="E41" s="62"/>
      <c r="F41" s="94">
        <v>3</v>
      </c>
      <c r="H41" s="29"/>
      <c r="I41" s="30"/>
      <c r="J41" s="40"/>
      <c r="K41" s="31"/>
      <c r="L41" s="39"/>
      <c r="M41" s="26"/>
      <c r="N41" s="19"/>
      <c r="O41" s="24"/>
      <c r="P41" s="25"/>
      <c r="Q41" s="19"/>
      <c r="R41" s="13"/>
      <c r="S41" s="5"/>
      <c r="T41" s="5"/>
      <c r="U41" s="5"/>
      <c r="V41" s="5"/>
    </row>
    <row r="42" spans="1:31" ht="30" customHeight="1">
      <c r="D42" s="63" t="s">
        <v>19</v>
      </c>
      <c r="E42" s="62"/>
      <c r="F42" s="95">
        <v>2</v>
      </c>
      <c r="I42" s="30"/>
      <c r="J42" s="40"/>
      <c r="K42" s="31"/>
      <c r="L42" s="39"/>
      <c r="M42" s="26"/>
      <c r="N42" s="19"/>
      <c r="O42" s="24"/>
      <c r="P42" s="25"/>
      <c r="Q42" s="19"/>
      <c r="R42" s="10"/>
      <c r="S42" s="5"/>
      <c r="T42" s="5"/>
      <c r="U42" s="5"/>
      <c r="V42" s="5"/>
    </row>
    <row r="43" spans="1:31" ht="30" customHeight="1">
      <c r="G43" s="29"/>
      <c r="H43" s="29"/>
      <c r="J43" s="40"/>
      <c r="K43" s="31"/>
      <c r="L43" s="39"/>
      <c r="M43" s="26"/>
      <c r="N43" s="19"/>
      <c r="O43" s="24"/>
      <c r="P43" s="25"/>
      <c r="Q43" s="19"/>
      <c r="R43" s="10"/>
      <c r="S43" s="5"/>
      <c r="T43" s="5"/>
      <c r="U43" s="5"/>
      <c r="V43" s="5"/>
    </row>
    <row r="44" spans="1:31" ht="30" customHeight="1">
      <c r="F44" s="50"/>
      <c r="J44" s="40"/>
      <c r="K44" s="31"/>
      <c r="L44" s="39"/>
      <c r="M44" s="26"/>
      <c r="N44" s="19"/>
      <c r="O44" s="24"/>
      <c r="P44" s="25"/>
      <c r="Q44" s="19"/>
      <c r="R44" s="13"/>
      <c r="S44" s="5"/>
      <c r="T44" s="5"/>
      <c r="U44" s="5"/>
      <c r="V44" s="5"/>
    </row>
    <row r="45" spans="1:31" ht="30" customHeight="1">
      <c r="F45" s="50"/>
      <c r="J45" s="40"/>
      <c r="K45" s="31"/>
      <c r="L45" s="39"/>
      <c r="M45" s="26"/>
      <c r="N45" s="19"/>
      <c r="O45" s="24"/>
      <c r="P45" s="25"/>
      <c r="Q45" s="19"/>
      <c r="R45" s="10"/>
      <c r="S45" s="5"/>
      <c r="T45" s="5"/>
      <c r="U45" s="5"/>
      <c r="V45" s="5"/>
    </row>
    <row r="46" spans="1:31" ht="30" customHeight="1">
      <c r="J46" s="40"/>
      <c r="K46" s="31"/>
      <c r="L46" s="39"/>
      <c r="M46" s="26"/>
      <c r="N46" s="19"/>
      <c r="O46" s="24"/>
      <c r="P46" s="25"/>
      <c r="Q46" s="19"/>
      <c r="R46" s="10"/>
      <c r="S46" s="5"/>
      <c r="T46" s="5"/>
      <c r="U46" s="5"/>
      <c r="V46" s="5"/>
    </row>
    <row r="47" spans="1:31" ht="30" customHeight="1">
      <c r="J47" s="40"/>
      <c r="K47" s="31"/>
      <c r="L47" s="39"/>
      <c r="M47" s="26"/>
      <c r="N47" s="19"/>
      <c r="O47" s="24"/>
      <c r="P47" s="25"/>
      <c r="Q47" s="19"/>
      <c r="R47" s="5"/>
      <c r="S47" s="5"/>
      <c r="T47" s="5"/>
      <c r="U47" s="5"/>
      <c r="V47" s="5"/>
    </row>
    <row r="48" spans="1:31" ht="30" customHeight="1">
      <c r="J48" s="40"/>
      <c r="K48" s="31"/>
      <c r="L48" s="39"/>
      <c r="M48" s="26"/>
      <c r="N48" s="19"/>
      <c r="O48" s="24"/>
      <c r="P48" s="25"/>
      <c r="Q48" s="19"/>
      <c r="R48" s="5"/>
    </row>
    <row r="49" spans="1:18" ht="39" customHeight="1">
      <c r="F49" s="48"/>
      <c r="G49" s="133" t="s">
        <v>54</v>
      </c>
      <c r="H49" s="132"/>
      <c r="I49" s="132"/>
      <c r="J49" s="40"/>
      <c r="K49" s="36"/>
      <c r="L49" s="36"/>
      <c r="M49" s="26"/>
      <c r="N49" s="19"/>
      <c r="O49" s="24"/>
      <c r="P49" s="25"/>
      <c r="Q49" s="19"/>
      <c r="R49" s="5"/>
    </row>
    <row r="50" spans="1:18" ht="30" customHeight="1">
      <c r="H50" s="38"/>
      <c r="I50" s="36"/>
      <c r="J50" s="36"/>
      <c r="K50" s="36"/>
      <c r="L50" s="36"/>
      <c r="M50" s="26"/>
      <c r="N50" s="23"/>
      <c r="O50" s="24"/>
      <c r="P50" s="25"/>
      <c r="Q50" s="19"/>
      <c r="R50" s="5"/>
    </row>
    <row r="51" spans="1:18" ht="30" customHeight="1">
      <c r="A51" s="104"/>
      <c r="B51" s="86"/>
      <c r="C51" s="86"/>
      <c r="D51" s="88"/>
      <c r="E51" s="102"/>
      <c r="G51" s="56"/>
      <c r="H51" s="64"/>
      <c r="I51" s="44"/>
      <c r="J51" s="23"/>
      <c r="K51" s="23"/>
      <c r="L51" s="23"/>
      <c r="M51" s="19"/>
      <c r="N51" s="19"/>
      <c r="O51" s="24"/>
      <c r="P51" s="25"/>
      <c r="Q51" s="19"/>
      <c r="R51" s="5"/>
    </row>
    <row r="52" spans="1:18" ht="30" customHeight="1">
      <c r="A52" s="104"/>
      <c r="B52" s="86"/>
      <c r="C52" s="86"/>
      <c r="D52" s="88"/>
      <c r="E52" s="102"/>
      <c r="F52" s="48"/>
      <c r="G52" s="51"/>
      <c r="H52" s="65"/>
      <c r="I52" s="44"/>
      <c r="J52" s="23"/>
      <c r="K52" s="23"/>
      <c r="L52" s="23"/>
      <c r="M52" s="19"/>
      <c r="N52" s="19"/>
      <c r="O52" s="24"/>
      <c r="P52" s="25"/>
      <c r="Q52" s="19"/>
      <c r="R52" s="5"/>
    </row>
    <row r="53" spans="1:18" ht="30" customHeight="1">
      <c r="A53" s="48"/>
      <c r="B53" s="48"/>
      <c r="C53" s="48"/>
      <c r="D53" s="119"/>
      <c r="E53" s="120"/>
      <c r="F53" s="85"/>
      <c r="G53" s="51"/>
      <c r="H53" s="65"/>
      <c r="I53" s="46"/>
      <c r="J53" s="23"/>
      <c r="K53" s="23"/>
      <c r="L53" s="23"/>
      <c r="M53" s="19"/>
      <c r="N53" s="19"/>
      <c r="O53" s="24"/>
      <c r="P53" s="25"/>
      <c r="Q53" s="19"/>
      <c r="R53" s="5"/>
    </row>
    <row r="54" spans="1:18" ht="30" customHeight="1">
      <c r="A54" s="48"/>
      <c r="B54" s="48"/>
      <c r="C54" s="48"/>
      <c r="D54" s="119"/>
      <c r="E54" s="102"/>
      <c r="F54" s="130"/>
      <c r="G54" s="51"/>
      <c r="H54" s="65"/>
      <c r="I54" s="46"/>
      <c r="J54" s="23"/>
      <c r="K54" s="23"/>
      <c r="L54" s="23"/>
      <c r="M54" s="19"/>
      <c r="N54" s="19"/>
      <c r="O54" s="24"/>
      <c r="P54" s="25"/>
      <c r="Q54" s="19"/>
      <c r="R54" s="5"/>
    </row>
    <row r="55" spans="1:18" ht="30" customHeight="1">
      <c r="A55" s="85"/>
      <c r="B55" s="85"/>
      <c r="C55" s="85"/>
      <c r="D55" s="85"/>
      <c r="E55" s="85"/>
      <c r="F55" s="85"/>
      <c r="G55" s="51"/>
      <c r="H55" s="65"/>
      <c r="I55" s="46"/>
      <c r="J55" s="23"/>
      <c r="K55" s="23"/>
      <c r="L55" s="23"/>
      <c r="M55" s="19"/>
      <c r="N55" s="19"/>
      <c r="O55" s="24"/>
      <c r="P55" s="25"/>
      <c r="Q55" s="19"/>
      <c r="R55" s="5"/>
    </row>
    <row r="56" spans="1:18" ht="30" customHeight="1">
      <c r="A56" s="48"/>
      <c r="B56" s="48"/>
      <c r="C56" s="48"/>
      <c r="D56" s="119"/>
      <c r="E56" s="102"/>
      <c r="F56" s="48"/>
      <c r="G56" s="29"/>
      <c r="H56" s="29"/>
      <c r="I56" s="30"/>
      <c r="J56" s="23"/>
      <c r="K56" s="23"/>
      <c r="L56" s="23"/>
      <c r="M56" s="19"/>
      <c r="N56" s="19"/>
      <c r="O56" s="24"/>
      <c r="P56" s="25"/>
      <c r="Q56" s="19"/>
      <c r="R56" s="5"/>
    </row>
    <row r="57" spans="1:18" ht="30" customHeight="1">
      <c r="A57" s="86"/>
      <c r="B57" s="85"/>
      <c r="C57" s="85"/>
      <c r="D57" s="88"/>
      <c r="E57" s="121"/>
      <c r="F57" s="45"/>
      <c r="I57" s="30"/>
      <c r="J57" s="23"/>
      <c r="K57" s="23"/>
      <c r="L57" s="23"/>
      <c r="M57" s="19"/>
      <c r="N57" s="19"/>
      <c r="O57" s="24"/>
      <c r="P57" s="25"/>
      <c r="Q57" s="19"/>
      <c r="R57" s="5"/>
    </row>
    <row r="58" spans="1:18" ht="30" customHeight="1">
      <c r="A58" s="48"/>
      <c r="B58" s="122"/>
      <c r="C58" s="48"/>
      <c r="D58" s="119"/>
      <c r="E58" s="121"/>
      <c r="F58" s="45"/>
      <c r="I58" s="41"/>
      <c r="J58" s="23"/>
      <c r="K58" s="23"/>
      <c r="L58" s="23"/>
      <c r="M58" s="19"/>
      <c r="N58" s="23"/>
      <c r="O58" s="24"/>
      <c r="P58" s="25"/>
      <c r="Q58" s="19"/>
      <c r="R58" s="5"/>
    </row>
    <row r="59" spans="1:18" ht="30" customHeight="1">
      <c r="A59" s="56"/>
      <c r="B59" s="55"/>
      <c r="C59" s="56"/>
      <c r="D59" s="56"/>
      <c r="E59" s="56"/>
      <c r="F59" s="49"/>
      <c r="G59" s="42"/>
      <c r="H59" s="39"/>
      <c r="I59" s="43"/>
      <c r="J59" s="23"/>
      <c r="K59" s="19"/>
      <c r="L59" s="23"/>
      <c r="M59" s="19"/>
      <c r="N59" s="19"/>
      <c r="O59" s="24"/>
      <c r="P59" s="25"/>
      <c r="Q59" s="19"/>
      <c r="R59" s="5"/>
    </row>
    <row r="60" spans="1:18" ht="30" customHeight="1">
      <c r="A60" s="56"/>
      <c r="B60" s="55"/>
      <c r="C60" s="56"/>
      <c r="D60" s="56"/>
      <c r="E60" s="56"/>
      <c r="I60" s="17"/>
      <c r="J60" s="23"/>
      <c r="K60" s="19"/>
      <c r="L60" s="23"/>
      <c r="M60" s="19"/>
      <c r="N60" s="19"/>
      <c r="O60" s="24"/>
      <c r="P60" s="25"/>
      <c r="Q60" s="19"/>
      <c r="R60" s="5"/>
    </row>
    <row r="61" spans="1:18" ht="30" customHeight="1">
      <c r="A61" s="56"/>
      <c r="B61" s="55"/>
      <c r="C61" s="56"/>
      <c r="I61" s="17"/>
      <c r="J61" s="23"/>
      <c r="K61" s="19"/>
      <c r="L61" s="23"/>
      <c r="M61" s="19"/>
      <c r="N61" s="19"/>
      <c r="O61" s="24"/>
      <c r="P61" s="25"/>
      <c r="Q61" s="19"/>
      <c r="R61" s="5"/>
    </row>
    <row r="62" spans="1:18" ht="30" customHeight="1">
      <c r="A62" s="51"/>
      <c r="B62" s="52"/>
      <c r="C62" s="51"/>
      <c r="D62" s="52"/>
      <c r="I62" s="18"/>
      <c r="J62" s="23"/>
      <c r="K62" s="19"/>
      <c r="L62" s="23"/>
      <c r="M62" s="19"/>
      <c r="N62" s="19"/>
      <c r="O62" s="24"/>
      <c r="P62" s="25"/>
      <c r="Q62" s="19"/>
      <c r="R62" s="5"/>
    </row>
    <row r="63" spans="1:18" ht="30" customHeight="1">
      <c r="A63" s="51"/>
      <c r="B63" s="52"/>
      <c r="C63" s="51"/>
      <c r="D63" s="52"/>
      <c r="G63" s="52"/>
      <c r="H63" s="65"/>
      <c r="I63" s="18"/>
      <c r="J63" s="23"/>
      <c r="K63" s="19"/>
      <c r="L63" s="23"/>
      <c r="M63" s="19"/>
      <c r="N63" s="19"/>
      <c r="O63" s="24"/>
      <c r="P63" s="25"/>
      <c r="Q63" s="19"/>
      <c r="R63" s="5"/>
    </row>
    <row r="64" spans="1:18" ht="30" customHeight="1">
      <c r="A64" s="51"/>
      <c r="B64" s="52"/>
      <c r="C64" s="51"/>
      <c r="D64" s="52"/>
      <c r="G64" s="52"/>
      <c r="H64" s="65"/>
      <c r="I64" s="17"/>
      <c r="J64" s="23"/>
      <c r="K64" s="19"/>
      <c r="L64" s="23"/>
      <c r="M64" s="19"/>
      <c r="N64" s="19"/>
      <c r="O64" s="24"/>
      <c r="P64" s="25"/>
      <c r="Q64" s="19"/>
      <c r="R64" s="5"/>
    </row>
    <row r="65" spans="1:18" ht="30" customHeight="1">
      <c r="A65" s="51"/>
      <c r="B65" s="52"/>
      <c r="C65" s="51"/>
      <c r="D65" s="52"/>
      <c r="G65" s="52"/>
      <c r="H65" s="65"/>
      <c r="I65" s="17"/>
      <c r="J65" s="23"/>
      <c r="K65" s="19"/>
      <c r="L65" s="23"/>
      <c r="M65" s="19"/>
      <c r="N65" s="19"/>
      <c r="O65" s="24"/>
      <c r="P65" s="25"/>
      <c r="Q65" s="19"/>
      <c r="R65" s="5"/>
    </row>
    <row r="66" spans="1:18" ht="30" customHeight="1">
      <c r="A66" s="53"/>
      <c r="B66" s="53"/>
      <c r="C66" s="53"/>
      <c r="D66" s="53"/>
      <c r="G66" s="52"/>
      <c r="H66" s="6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3"/>
      <c r="B67" s="53"/>
      <c r="C67" s="53"/>
      <c r="D67" s="53"/>
      <c r="G67" s="52"/>
      <c r="H67" s="21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A68" s="54"/>
      <c r="B68" s="54"/>
      <c r="C68" s="54"/>
      <c r="D68" s="54"/>
      <c r="G68" s="52"/>
      <c r="H68" s="21"/>
    </row>
    <row r="69" spans="1:18" ht="30" customHeight="1"/>
    <row r="70" spans="1:18" ht="30" customHeight="1"/>
    <row r="71" spans="1:18" ht="30" customHeight="1"/>
    <row r="73" spans="1:18" ht="45" customHeight="1">
      <c r="A73" s="5"/>
      <c r="B73" s="5"/>
      <c r="C73" s="5"/>
      <c r="D73" s="85"/>
      <c r="E73" s="85"/>
      <c r="F73" s="85"/>
      <c r="G73" s="134"/>
    </row>
    <row r="74" spans="1:18" ht="45" customHeight="1">
      <c r="A74" s="124"/>
      <c r="B74" s="47"/>
      <c r="C74" s="47"/>
      <c r="D74" s="48"/>
      <c r="E74" s="48"/>
      <c r="F74" s="85"/>
      <c r="G74" s="134"/>
    </row>
    <row r="75" spans="1:18" ht="45" customHeight="1">
      <c r="A75" s="47"/>
      <c r="B75" s="47"/>
      <c r="C75" s="47"/>
      <c r="D75" s="48"/>
      <c r="E75" s="48"/>
      <c r="F75" s="85"/>
      <c r="G75" s="134"/>
    </row>
    <row r="76" spans="1:18" ht="45" customHeight="1">
      <c r="A76" s="47"/>
      <c r="B76" s="47"/>
      <c r="C76" s="47"/>
      <c r="D76" s="48"/>
      <c r="E76" s="135"/>
      <c r="F76" s="85"/>
      <c r="G76" s="134"/>
    </row>
    <row r="77" spans="1:18" ht="45" customHeight="1">
      <c r="A77" s="5"/>
      <c r="B77" s="5"/>
      <c r="C77" s="5"/>
      <c r="D77" s="85"/>
      <c r="E77" s="85"/>
      <c r="F77" s="85"/>
      <c r="G77" s="134"/>
    </row>
  </sheetData>
  <sheetProtection password="F3B8" sheet="1" objects="1" scenarios="1"/>
  <mergeCells count="1">
    <mergeCell ref="G49:I49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2025-03-05T07:34:36Z</dcterms:modified>
</cp:coreProperties>
</file>