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embeddings/oleObject3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F52" i="1"/>
  <c r="F51"/>
  <c r="F47"/>
  <c r="F54"/>
  <c r="F48"/>
  <c r="F49"/>
  <c r="F50"/>
  <c r="F61"/>
  <c r="F62" s="1"/>
  <c r="F25" l="1"/>
  <c r="F26"/>
  <c r="F27"/>
  <c r="F28"/>
  <c r="F29"/>
  <c r="F24"/>
  <c r="E30"/>
  <c r="F30" s="1"/>
  <c r="F40"/>
  <c r="F33"/>
  <c r="F11"/>
  <c r="F19" s="1"/>
  <c r="F31" l="1"/>
  <c r="F41" s="1"/>
</calcChain>
</file>

<file path=xl/sharedStrings.xml><?xml version="1.0" encoding="utf-8"?>
<sst xmlns="http://schemas.openxmlformats.org/spreadsheetml/2006/main" count="103" uniqueCount="54">
  <si>
    <t>Volume acqua impianto</t>
  </si>
  <si>
    <t>°C</t>
  </si>
  <si>
    <t>V dm3</t>
  </si>
  <si>
    <t>Pressione d'esercizio</t>
  </si>
  <si>
    <t>1</t>
  </si>
  <si>
    <t>Pressione assoluta</t>
  </si>
  <si>
    <t>1,00027</t>
  </si>
  <si>
    <t>Temperatura max acqua nel boiler</t>
  </si>
  <si>
    <t>1,00048</t>
  </si>
  <si>
    <t>1,00073</t>
  </si>
  <si>
    <t>16</t>
  </si>
  <si>
    <t>1,00103</t>
  </si>
  <si>
    <t>45</t>
  </si>
  <si>
    <t>1,00138</t>
  </si>
  <si>
    <t>1,00177</t>
  </si>
  <si>
    <t>1,00221</t>
  </si>
  <si>
    <t>1,00268</t>
  </si>
  <si>
    <t>1,00329</t>
  </si>
  <si>
    <t>Dilatazione cubica</t>
  </si>
  <si>
    <t>pressione di precarica vaso d'espansione</t>
  </si>
  <si>
    <t>pressione assoluta</t>
  </si>
  <si>
    <t>Volume vaso d'espansione</t>
  </si>
  <si>
    <t xml:space="preserve">DETERMINAZIONE CAPACITA' DEL VASO D'ESPANSIONE CONOSCENDO </t>
  </si>
  <si>
    <t>Radiatori in tubolari di acciaio</t>
  </si>
  <si>
    <t>Radiatori  a piastre</t>
  </si>
  <si>
    <t>Impianti a pavimento</t>
  </si>
  <si>
    <t>Impianti  a soffitto</t>
  </si>
  <si>
    <t>Radiatori di alluminio</t>
  </si>
  <si>
    <t>L/kW.</t>
  </si>
  <si>
    <t>Impianti a termoconvettori</t>
  </si>
  <si>
    <t>kW.</t>
  </si>
  <si>
    <t xml:space="preserve"> Litri im.</t>
  </si>
  <si>
    <t xml:space="preserve">Temperatura max  dell'acqua </t>
  </si>
  <si>
    <t>Temperatura minim impianto</t>
  </si>
  <si>
    <t>Caldaia biomassa</t>
  </si>
  <si>
    <t>Pompa di calore</t>
  </si>
  <si>
    <t>L</t>
  </si>
  <si>
    <t>CT e distribuzione  secondario</t>
  </si>
  <si>
    <t>Temperatura min impianto</t>
  </si>
  <si>
    <t>Cicuito primario</t>
  </si>
  <si>
    <t>Temperatura minima</t>
  </si>
  <si>
    <t>Capacità  boiler</t>
  </si>
  <si>
    <t>bar</t>
  </si>
  <si>
    <t>Tab.</t>
  </si>
  <si>
    <t>Batteria caldaie  murali  a condensazione</t>
  </si>
  <si>
    <t>LA POTENZIALITA' DELL'IMPIANTO  (secondario e distribuzione)</t>
  </si>
  <si>
    <t xml:space="preserve">Caldaia alta temperatura a condens. basamento </t>
  </si>
  <si>
    <t>Volume acqua impianto primario</t>
  </si>
  <si>
    <t xml:space="preserve">DETERMINAZIONE CAPACITA' DEL VASO D'ESPANSIONE NEL PRIMARIO CONOSCENDO </t>
  </si>
  <si>
    <t xml:space="preserve">LA POTENZIALITA' DEL GRUPPO PRODUZIONE ENERGIA TERMICA  </t>
  </si>
  <si>
    <t xml:space="preserve">DETERMINAZIONE CAPACITA' DEL VASO </t>
  </si>
  <si>
    <t xml:space="preserve">D'ESPANSIONE CONOSCENDO LA </t>
  </si>
  <si>
    <r>
      <t xml:space="preserve">CAPACITA' DEL BOILER  PRODUZIONE </t>
    </r>
    <r>
      <rPr>
        <b/>
        <sz val="26"/>
        <color rgb="FFFF0000"/>
        <rFont val="Arial Black"/>
        <family val="2"/>
      </rPr>
      <t>ACS</t>
    </r>
  </si>
  <si>
    <t>Faq..2382.2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</si>
</sst>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00"/>
  </numFmts>
  <fonts count="36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24"/>
      <color theme="1"/>
      <name val="Arial Narrow"/>
      <family val="2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70C0"/>
      <name val="Arial Black"/>
      <family val="2"/>
    </font>
    <font>
      <sz val="26"/>
      <color rgb="FF0070C0"/>
      <name val="Arial Black"/>
      <family val="2"/>
    </font>
    <font>
      <sz val="26"/>
      <color rgb="FF0070C0"/>
      <name val="Calibri"/>
      <family val="2"/>
      <scheme val="minor"/>
    </font>
    <font>
      <sz val="26"/>
      <color rgb="FF0070C0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20"/>
      <color theme="0"/>
      <name val="Arial"/>
      <family val="2"/>
    </font>
    <font>
      <sz val="20"/>
      <color theme="0"/>
      <name val="Arial"/>
      <family val="2"/>
    </font>
    <font>
      <sz val="22"/>
      <color theme="0"/>
      <name val="Arial"/>
      <family val="2"/>
    </font>
    <font>
      <sz val="24"/>
      <color theme="1"/>
      <name val="Arial Narrow"/>
      <family val="2"/>
    </font>
    <font>
      <b/>
      <sz val="26"/>
      <color rgb="FFFF0000"/>
      <name val="Arial Black"/>
      <family val="2"/>
    </font>
    <font>
      <b/>
      <sz val="24"/>
      <name val="Arial"/>
      <family val="2"/>
    </font>
    <font>
      <b/>
      <sz val="28"/>
      <name val="Arial Narrow"/>
      <family val="2"/>
    </font>
    <font>
      <b/>
      <sz val="28"/>
      <color theme="1"/>
      <name val="Arial Narrow"/>
      <family val="2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0F9FE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4" fontId="9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0" applyFont="1" applyFill="1" applyBorder="1"/>
    <xf numFmtId="2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Alignment="1">
      <alignment horizontal="center"/>
    </xf>
    <xf numFmtId="2" fontId="12" fillId="0" borderId="0" xfId="0" applyNumberFormat="1" applyFont="1" applyFill="1" applyAlignment="1">
      <alignment horizontal="center"/>
    </xf>
    <xf numFmtId="164" fontId="12" fillId="0" borderId="0" xfId="0" applyNumberFormat="1" applyFont="1" applyFill="1" applyAlignment="1">
      <alignment horizontal="center"/>
    </xf>
    <xf numFmtId="2" fontId="12" fillId="0" borderId="0" xfId="0" applyNumberFormat="1" applyFont="1" applyFill="1" applyBorder="1"/>
    <xf numFmtId="0" fontId="12" fillId="0" borderId="0" xfId="0" applyFont="1" applyFill="1"/>
    <xf numFmtId="0" fontId="8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9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 applyProtection="1"/>
    <xf numFmtId="0" fontId="20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Fill="1"/>
    <xf numFmtId="0" fontId="0" fillId="0" borderId="0" xfId="0" applyFill="1" applyProtection="1"/>
    <xf numFmtId="0" fontId="15" fillId="0" borderId="0" xfId="0" applyFont="1" applyFill="1" applyAlignment="1" applyProtection="1">
      <alignment horizontal="center"/>
      <protection locked="0"/>
    </xf>
    <xf numFmtId="2" fontId="15" fillId="0" borderId="0" xfId="0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 applyProtection="1">
      <alignment horizontal="left"/>
    </xf>
    <xf numFmtId="0" fontId="17" fillId="0" borderId="0" xfId="0" applyFont="1" applyFill="1" applyBorder="1"/>
    <xf numFmtId="49" fontId="18" fillId="0" borderId="0" xfId="0" applyNumberFormat="1" applyFont="1" applyFill="1" applyBorder="1" applyAlignment="1" applyProtection="1"/>
    <xf numFmtId="0" fontId="16" fillId="0" borderId="0" xfId="0" applyFont="1" applyFill="1" applyBorder="1"/>
    <xf numFmtId="49" fontId="16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6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2" fontId="7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/>
    <xf numFmtId="1" fontId="7" fillId="0" borderId="0" xfId="0" applyNumberFormat="1" applyFont="1" applyFill="1" applyBorder="1" applyAlignment="1">
      <alignment horizontal="center"/>
    </xf>
    <xf numFmtId="0" fontId="21" fillId="0" borderId="0" xfId="0" applyFont="1" applyFill="1"/>
    <xf numFmtId="0" fontId="22" fillId="0" borderId="0" xfId="0" applyFont="1" applyFill="1" applyProtection="1"/>
    <xf numFmtId="0" fontId="21" fillId="0" borderId="0" xfId="0" applyFont="1" applyFill="1" applyAlignment="1">
      <alignment horizontal="center"/>
    </xf>
    <xf numFmtId="0" fontId="23" fillId="0" borderId="0" xfId="0" applyFont="1" applyFill="1" applyProtection="1"/>
    <xf numFmtId="0" fontId="22" fillId="0" borderId="0" xfId="0" applyFont="1" applyFill="1"/>
    <xf numFmtId="0" fontId="23" fillId="0" borderId="0" xfId="0" applyFont="1" applyFill="1"/>
    <xf numFmtId="0" fontId="24" fillId="0" borderId="0" xfId="0" applyFont="1" applyFill="1" applyBorder="1"/>
    <xf numFmtId="0" fontId="9" fillId="0" borderId="0" xfId="0" applyFont="1" applyAlignment="1" applyProtection="1">
      <alignment horizontal="center"/>
    </xf>
    <xf numFmtId="0" fontId="25" fillId="0" borderId="0" xfId="0" applyFont="1" applyProtection="1"/>
    <xf numFmtId="2" fontId="1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8" fillId="0" borderId="6" xfId="0" applyFont="1" applyFill="1" applyBorder="1" applyAlignment="1" applyProtection="1">
      <alignment horizontal="center"/>
      <protection locked="0"/>
    </xf>
    <xf numFmtId="1" fontId="14" fillId="0" borderId="0" xfId="0" applyNumberFormat="1" applyFont="1" applyFill="1" applyBorder="1" applyAlignment="1">
      <alignment horizontal="center" vertical="top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1" fontId="8" fillId="0" borderId="2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Protection="1"/>
    <xf numFmtId="0" fontId="11" fillId="0" borderId="5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0" fillId="0" borderId="5" xfId="0" applyFont="1" applyFill="1" applyBorder="1" applyAlignment="1">
      <alignment horizontal="center"/>
    </xf>
    <xf numFmtId="0" fontId="7" fillId="0" borderId="6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165" fontId="7" fillId="0" borderId="8" xfId="0" applyNumberFormat="1" applyFont="1" applyFill="1" applyBorder="1" applyAlignment="1">
      <alignment horizontal="center" vertical="top"/>
    </xf>
    <xf numFmtId="166" fontId="10" fillId="0" borderId="8" xfId="0" applyNumberFormat="1" applyFont="1" applyFill="1" applyBorder="1" applyAlignment="1">
      <alignment horizontal="center"/>
    </xf>
    <xf numFmtId="165" fontId="10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65" fontId="7" fillId="0" borderId="8" xfId="0" applyNumberFormat="1" applyFont="1" applyFill="1" applyBorder="1" applyAlignment="1" applyProtection="1">
      <alignment horizontal="center"/>
      <protection locked="0"/>
    </xf>
    <xf numFmtId="1" fontId="10" fillId="0" borderId="8" xfId="0" applyNumberFormat="1" applyFont="1" applyFill="1" applyBorder="1" applyAlignment="1">
      <alignment horizontal="center"/>
    </xf>
    <xf numFmtId="165" fontId="10" fillId="0" borderId="8" xfId="0" applyNumberFormat="1" applyFont="1" applyFill="1" applyBorder="1" applyAlignment="1" applyProtection="1">
      <alignment horizontal="center"/>
      <protection locked="0"/>
    </xf>
    <xf numFmtId="164" fontId="7" fillId="0" borderId="8" xfId="0" applyNumberFormat="1" applyFont="1" applyFill="1" applyBorder="1" applyAlignment="1" applyProtection="1">
      <alignment horizontal="center"/>
      <protection locked="0"/>
    </xf>
    <xf numFmtId="49" fontId="10" fillId="0" borderId="9" xfId="0" applyNumberFormat="1" applyFont="1" applyFill="1" applyBorder="1" applyAlignment="1">
      <alignment horizontal="center"/>
    </xf>
    <xf numFmtId="1" fontId="7" fillId="0" borderId="9" xfId="0" applyNumberFormat="1" applyFont="1" applyFill="1" applyBorder="1" applyAlignment="1">
      <alignment horizontal="center"/>
    </xf>
    <xf numFmtId="166" fontId="10" fillId="0" borderId="9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>
      <alignment horizontal="center" vertical="center"/>
    </xf>
    <xf numFmtId="0" fontId="16" fillId="0" borderId="4" xfId="0" applyFont="1" applyFill="1" applyBorder="1"/>
    <xf numFmtId="0" fontId="16" fillId="0" borderId="10" xfId="0" applyFont="1" applyFill="1" applyBorder="1"/>
    <xf numFmtId="0" fontId="16" fillId="0" borderId="11" xfId="0" applyFont="1" applyFill="1" applyBorder="1"/>
    <xf numFmtId="0" fontId="1" fillId="0" borderId="5" xfId="0" applyFont="1" applyBorder="1"/>
    <xf numFmtId="0" fontId="16" fillId="0" borderId="12" xfId="0" applyFont="1" applyFill="1" applyBorder="1"/>
    <xf numFmtId="0" fontId="16" fillId="0" borderId="5" xfId="0" applyFont="1" applyFill="1" applyBorder="1"/>
    <xf numFmtId="0" fontId="16" fillId="0" borderId="5" xfId="0" applyFont="1" applyFill="1" applyBorder="1" applyProtection="1"/>
    <xf numFmtId="0" fontId="0" fillId="0" borderId="12" xfId="0" applyBorder="1" applyProtection="1"/>
    <xf numFmtId="2" fontId="16" fillId="0" borderId="12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left"/>
    </xf>
    <xf numFmtId="49" fontId="16" fillId="0" borderId="12" xfId="0" applyNumberFormat="1" applyFont="1" applyFill="1" applyBorder="1" applyAlignment="1">
      <alignment horizontal="center"/>
    </xf>
    <xf numFmtId="0" fontId="16" fillId="0" borderId="6" xfId="0" applyFont="1" applyFill="1" applyBorder="1" applyAlignment="1" applyProtection="1">
      <alignment horizontal="left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2" fontId="7" fillId="0" borderId="14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5" fillId="0" borderId="0" xfId="0" applyFont="1" applyProtection="1"/>
    <xf numFmtId="0" fontId="33" fillId="4" borderId="7" xfId="0" applyFont="1" applyFill="1" applyBorder="1" applyAlignment="1" applyProtection="1">
      <alignment horizontal="center"/>
      <protection locked="0" hidden="1"/>
    </xf>
    <xf numFmtId="0" fontId="10" fillId="4" borderId="8" xfId="0" applyFont="1" applyFill="1" applyBorder="1" applyAlignment="1" applyProtection="1">
      <alignment horizontal="center"/>
      <protection locked="0" hidden="1"/>
    </xf>
    <xf numFmtId="0" fontId="10" fillId="2" borderId="8" xfId="0" applyFont="1" applyFill="1" applyBorder="1" applyAlignment="1" applyProtection="1">
      <alignment horizontal="center"/>
      <protection hidden="1"/>
    </xf>
    <xf numFmtId="165" fontId="10" fillId="3" borderId="8" xfId="0" applyNumberFormat="1" applyFont="1" applyFill="1" applyBorder="1" applyAlignment="1" applyProtection="1">
      <alignment horizontal="center"/>
      <protection locked="0" hidden="1"/>
    </xf>
    <xf numFmtId="0" fontId="10" fillId="0" borderId="8" xfId="0" applyFont="1" applyFill="1" applyBorder="1" applyAlignment="1" applyProtection="1">
      <alignment horizontal="center"/>
      <protection hidden="1"/>
    </xf>
    <xf numFmtId="1" fontId="7" fillId="2" borderId="9" xfId="0" applyNumberFormat="1" applyFont="1" applyFill="1" applyBorder="1" applyAlignment="1" applyProtection="1">
      <alignment horizontal="center" vertical="center"/>
      <protection hidden="1"/>
    </xf>
    <xf numFmtId="0" fontId="34" fillId="3" borderId="3" xfId="0" applyFont="1" applyFill="1" applyBorder="1" applyAlignment="1" applyProtection="1">
      <alignment horizontal="center" vertical="center"/>
      <protection locked="0" hidden="1"/>
    </xf>
    <xf numFmtId="1" fontId="33" fillId="4" borderId="4" xfId="0" applyNumberFormat="1" applyFont="1" applyFill="1" applyBorder="1" applyAlignment="1" applyProtection="1">
      <alignment horizontal="center"/>
      <protection locked="0" hidden="1"/>
    </xf>
    <xf numFmtId="1" fontId="33" fillId="4" borderId="5" xfId="0" applyNumberFormat="1" applyFont="1" applyFill="1" applyBorder="1" applyAlignment="1" applyProtection="1">
      <alignment horizontal="center"/>
      <protection locked="0" hidden="1"/>
    </xf>
    <xf numFmtId="1" fontId="11" fillId="2" borderId="6" xfId="0" applyNumberFormat="1" applyFont="1" applyFill="1" applyBorder="1" applyAlignment="1" applyProtection="1">
      <alignment horizontal="center"/>
      <protection hidden="1"/>
    </xf>
    <xf numFmtId="1" fontId="7" fillId="2" borderId="7" xfId="0" applyNumberFormat="1" applyFont="1" applyFill="1" applyBorder="1" applyAlignment="1" applyProtection="1">
      <alignment horizontal="center"/>
      <protection hidden="1"/>
    </xf>
    <xf numFmtId="1" fontId="7" fillId="2" borderId="8" xfId="0" applyNumberFormat="1" applyFont="1" applyFill="1" applyBorder="1" applyAlignment="1" applyProtection="1">
      <alignment horizontal="center"/>
      <protection hidden="1"/>
    </xf>
    <xf numFmtId="1" fontId="7" fillId="2" borderId="9" xfId="0" applyNumberFormat="1" applyFont="1" applyFill="1" applyBorder="1" applyAlignment="1" applyProtection="1">
      <alignment horizontal="center"/>
      <protection hidden="1"/>
    </xf>
    <xf numFmtId="1" fontId="10" fillId="2" borderId="8" xfId="0" applyNumberFormat="1" applyFont="1" applyFill="1" applyBorder="1" applyAlignment="1" applyProtection="1">
      <alignment horizontal="center"/>
      <protection hidden="1"/>
    </xf>
    <xf numFmtId="165" fontId="10" fillId="4" borderId="8" xfId="0" applyNumberFormat="1" applyFont="1" applyFill="1" applyBorder="1" applyAlignment="1" applyProtection="1">
      <alignment horizontal="center"/>
      <protection locked="0" hidden="1"/>
    </xf>
    <xf numFmtId="0" fontId="7" fillId="0" borderId="8" xfId="0" applyFont="1" applyBorder="1" applyProtection="1">
      <protection hidden="1"/>
    </xf>
    <xf numFmtId="0" fontId="10" fillId="3" borderId="8" xfId="0" applyFont="1" applyFill="1" applyBorder="1" applyAlignment="1" applyProtection="1">
      <alignment horizontal="center"/>
      <protection locked="0" hidden="1"/>
    </xf>
    <xf numFmtId="1" fontId="34" fillId="4" borderId="3" xfId="0" applyNumberFormat="1" applyFont="1" applyFill="1" applyBorder="1" applyAlignment="1" applyProtection="1">
      <alignment horizontal="center"/>
      <protection locked="0" hidden="1"/>
    </xf>
    <xf numFmtId="0" fontId="7" fillId="2" borderId="7" xfId="0" applyFont="1" applyFill="1" applyBorder="1" applyAlignment="1" applyProtection="1">
      <alignment horizontal="center"/>
      <protection hidden="1"/>
    </xf>
    <xf numFmtId="0" fontId="7" fillId="2" borderId="8" xfId="0" applyFont="1" applyFill="1" applyBorder="1" applyAlignment="1" applyProtection="1">
      <alignment horizontal="center"/>
      <protection hidden="1"/>
    </xf>
    <xf numFmtId="0" fontId="7" fillId="2" borderId="9" xfId="0" applyFont="1" applyFill="1" applyBorder="1" applyAlignment="1" applyProtection="1">
      <alignment horizontal="center"/>
      <protection hidden="1"/>
    </xf>
    <xf numFmtId="164" fontId="33" fillId="4" borderId="10" xfId="0" applyNumberFormat="1" applyFont="1" applyFill="1" applyBorder="1" applyAlignment="1" applyProtection="1">
      <alignment horizontal="center"/>
      <protection locked="0" hidden="1"/>
    </xf>
    <xf numFmtId="1" fontId="33" fillId="4" borderId="0" xfId="0" applyNumberFormat="1" applyFont="1" applyFill="1" applyBorder="1" applyAlignment="1" applyProtection="1">
      <alignment horizontal="center"/>
      <protection locked="0" hidden="1"/>
    </xf>
    <xf numFmtId="164" fontId="33" fillId="4" borderId="0" xfId="0" applyNumberFormat="1" applyFont="1" applyFill="1" applyBorder="1" applyAlignment="1" applyProtection="1">
      <alignment horizontal="center"/>
      <protection locked="0" hidden="1"/>
    </xf>
    <xf numFmtId="164" fontId="33" fillId="4" borderId="13" xfId="0" applyNumberFormat="1" applyFont="1" applyFill="1" applyBorder="1" applyAlignment="1" applyProtection="1">
      <alignment horizontal="center"/>
      <protection locked="0" hidden="1"/>
    </xf>
    <xf numFmtId="0" fontId="8" fillId="0" borderId="4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 applyProtection="1"/>
    <xf numFmtId="0" fontId="11" fillId="0" borderId="12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12" xfId="0" applyFont="1" applyFill="1" applyBorder="1"/>
    <xf numFmtId="0" fontId="11" fillId="0" borderId="5" xfId="0" applyFont="1" applyFill="1" applyBorder="1"/>
    <xf numFmtId="0" fontId="10" fillId="0" borderId="12" xfId="0" applyFont="1" applyFill="1" applyBorder="1" applyAlignment="1">
      <alignment horizontal="center"/>
    </xf>
    <xf numFmtId="0" fontId="0" fillId="0" borderId="5" xfId="0" applyBorder="1" applyProtection="1"/>
    <xf numFmtId="164" fontId="10" fillId="0" borderId="4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 applyProtection="1">
      <alignment horizontal="center"/>
      <protection hidden="1"/>
    </xf>
    <xf numFmtId="1" fontId="1" fillId="0" borderId="4" xfId="0" applyNumberFormat="1" applyFont="1" applyFill="1" applyBorder="1" applyAlignment="1">
      <alignment horizontal="left"/>
    </xf>
    <xf numFmtId="2" fontId="1" fillId="0" borderId="10" xfId="0" applyNumberFormat="1" applyFont="1" applyFill="1" applyBorder="1" applyAlignment="1">
      <alignment horizontal="center"/>
    </xf>
    <xf numFmtId="1" fontId="28" fillId="0" borderId="11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left"/>
    </xf>
    <xf numFmtId="1" fontId="28" fillId="0" borderId="12" xfId="0" applyNumberFormat="1" applyFont="1" applyFill="1" applyBorder="1" applyAlignment="1">
      <alignment horizontal="center"/>
    </xf>
    <xf numFmtId="0" fontId="1" fillId="0" borderId="5" xfId="0" applyFont="1" applyBorder="1" applyProtection="1"/>
    <xf numFmtId="0" fontId="25" fillId="0" borderId="0" xfId="0" applyFont="1" applyBorder="1" applyProtection="1"/>
    <xf numFmtId="0" fontId="28" fillId="0" borderId="12" xfId="0" applyFont="1" applyBorder="1" applyAlignment="1" applyProtection="1">
      <alignment horizontal="center"/>
    </xf>
    <xf numFmtId="1" fontId="29" fillId="0" borderId="12" xfId="0" applyNumberFormat="1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164" fontId="29" fillId="0" borderId="12" xfId="0" applyNumberFormat="1" applyFont="1" applyFill="1" applyBorder="1" applyAlignment="1">
      <alignment horizontal="center"/>
    </xf>
    <xf numFmtId="0" fontId="0" fillId="0" borderId="14" xfId="0" applyBorder="1" applyProtection="1"/>
    <xf numFmtId="0" fontId="20" fillId="0" borderId="0" xfId="0" applyFont="1" applyAlignment="1">
      <alignment horizontal="right"/>
    </xf>
    <xf numFmtId="0" fontId="21" fillId="0" borderId="0" xfId="0" applyFont="1" applyFill="1" applyAlignment="1">
      <alignment horizontal="center"/>
    </xf>
    <xf numFmtId="49" fontId="30" fillId="0" borderId="0" xfId="0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D0F9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0</xdr:col>
      <xdr:colOff>438150</xdr:colOff>
      <xdr:row>0</xdr:row>
      <xdr:rowOff>285750</xdr:rowOff>
    </xdr:from>
    <xdr:to>
      <xdr:col>3</xdr:col>
      <xdr:colOff>998672</xdr:colOff>
      <xdr:row>3</xdr:row>
      <xdr:rowOff>495300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85750"/>
          <a:ext cx="5970722" cy="1752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247650</xdr:colOff>
      <xdr:row>6</xdr:row>
      <xdr:rowOff>495300</xdr:rowOff>
    </xdr:from>
    <xdr:to>
      <xdr:col>11</xdr:col>
      <xdr:colOff>571500</xdr:colOff>
      <xdr:row>7</xdr:row>
      <xdr:rowOff>342900</xdr:rowOff>
    </xdr:to>
    <xdr:sp macro="" textlink="">
      <xdr:nvSpPr>
        <xdr:cNvPr id="6" name="Freccia in su 5"/>
        <xdr:cNvSpPr/>
      </xdr:nvSpPr>
      <xdr:spPr>
        <a:xfrm>
          <a:off x="13830300" y="3848100"/>
          <a:ext cx="323850" cy="4953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1"/>
  <sheetViews>
    <sheetView tabSelected="1" view="pageLayout" topLeftCell="A67" zoomScale="50" zoomScaleNormal="40" zoomScalePageLayoutView="50" workbookViewId="0">
      <selection activeCell="E72" sqref="E72"/>
    </sheetView>
  </sheetViews>
  <sheetFormatPr defaultColWidth="15.5703125" defaultRowHeight="45" customHeight="1"/>
  <cols>
    <col min="1" max="1" width="15.5703125" style="2"/>
    <col min="2" max="2" width="14.140625" style="2" customWidth="1"/>
    <col min="3" max="3" width="46.140625" style="2" customWidth="1"/>
    <col min="4" max="4" width="17.7109375" style="2" customWidth="1"/>
    <col min="5" max="5" width="21.42578125" style="2" customWidth="1"/>
    <col min="6" max="6" width="23.42578125" style="2" customWidth="1"/>
    <col min="7" max="7" width="15.5703125" style="2" hidden="1" customWidth="1"/>
    <col min="8" max="8" width="16" style="2" customWidth="1"/>
    <col min="9" max="9" width="5.28515625" style="2" customWidth="1"/>
    <col min="10" max="10" width="17.140625" style="2" customWidth="1"/>
    <col min="11" max="11" width="13.7109375" style="2" customWidth="1"/>
    <col min="12" max="12" width="14.42578125" style="2" customWidth="1"/>
    <col min="13" max="13" width="12.85546875" style="2" customWidth="1"/>
    <col min="14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 s="194" t="s">
        <v>53</v>
      </c>
      <c r="F2" s="195"/>
      <c r="G2"/>
      <c r="H2"/>
      <c r="I2"/>
      <c r="J2"/>
      <c r="K2"/>
      <c r="L2" s="192"/>
      <c r="M2" s="19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39.950000000000003" customHeight="1">
      <c r="A4"/>
      <c r="B4"/>
      <c r="C4"/>
      <c r="D4"/>
      <c r="E4"/>
      <c r="F4"/>
      <c r="G4"/>
      <c r="H4"/>
      <c r="I4"/>
      <c r="J4"/>
      <c r="K4" s="73"/>
      <c r="L4" s="74"/>
      <c r="M4"/>
    </row>
    <row r="5" spans="1:22" s="1" customFormat="1" ht="54.95" customHeight="1">
      <c r="A5" s="193" t="s">
        <v>50</v>
      </c>
      <c r="B5" s="193"/>
      <c r="C5" s="193"/>
      <c r="D5" s="193"/>
      <c r="E5" s="193"/>
      <c r="F5" s="193"/>
      <c r="G5" s="87"/>
      <c r="H5" s="87"/>
      <c r="I5" s="67"/>
      <c r="J5" s="67"/>
      <c r="K5" s="47"/>
      <c r="L5" s="72"/>
      <c r="M5" s="26"/>
    </row>
    <row r="6" spans="1:22" ht="46.5" customHeight="1">
      <c r="A6" s="193" t="s">
        <v>51</v>
      </c>
      <c r="B6" s="193"/>
      <c r="C6" s="193"/>
      <c r="D6" s="193"/>
      <c r="E6" s="193"/>
      <c r="F6" s="193"/>
      <c r="G6" s="89"/>
      <c r="H6" s="89"/>
      <c r="I6" s="75"/>
      <c r="L6" s="66"/>
      <c r="M6" s="26"/>
      <c r="R6" s="5"/>
      <c r="S6" s="5"/>
      <c r="T6" s="5"/>
      <c r="U6" s="5"/>
      <c r="V6" s="5"/>
    </row>
    <row r="7" spans="1:22" ht="51" customHeight="1">
      <c r="A7" s="193" t="s">
        <v>52</v>
      </c>
      <c r="B7" s="193"/>
      <c r="C7" s="193"/>
      <c r="D7" s="193"/>
      <c r="E7" s="193"/>
      <c r="F7" s="193"/>
      <c r="L7" s="43"/>
      <c r="M7" s="27"/>
      <c r="R7" s="5"/>
      <c r="S7" s="5"/>
      <c r="T7" s="5"/>
      <c r="U7" s="5"/>
      <c r="V7" s="5"/>
    </row>
    <row r="8" spans="1:22" ht="45.95" customHeight="1" thickBot="1">
      <c r="A8" s="32"/>
      <c r="C8" s="87"/>
      <c r="D8" s="88"/>
      <c r="R8" s="5"/>
      <c r="S8" s="5"/>
      <c r="T8" s="5"/>
      <c r="U8" s="5"/>
      <c r="V8" s="5"/>
    </row>
    <row r="9" spans="1:22" ht="47.1" customHeight="1" thickBot="1">
      <c r="A9" s="32"/>
      <c r="B9" s="127" t="s">
        <v>41</v>
      </c>
      <c r="C9" s="128"/>
      <c r="D9" s="129"/>
      <c r="E9" s="109" t="s">
        <v>36</v>
      </c>
      <c r="F9" s="143">
        <v>2000</v>
      </c>
      <c r="G9" s="141" t="s">
        <v>1</v>
      </c>
      <c r="H9" s="104"/>
      <c r="J9" s="126" t="s">
        <v>2</v>
      </c>
      <c r="K9" s="126" t="s">
        <v>1</v>
      </c>
      <c r="L9" s="126" t="s">
        <v>2</v>
      </c>
      <c r="M9" s="126" t="s">
        <v>1</v>
      </c>
      <c r="N9" s="126" t="s">
        <v>2</v>
      </c>
      <c r="R9" s="5"/>
      <c r="S9" s="5"/>
      <c r="T9" s="5"/>
      <c r="U9" s="5"/>
      <c r="V9" s="5"/>
    </row>
    <row r="10" spans="1:22" ht="30" customHeight="1">
      <c r="A10" s="32"/>
      <c r="B10" s="130" t="s">
        <v>3</v>
      </c>
      <c r="C10" s="75"/>
      <c r="D10" s="131"/>
      <c r="E10" s="107" t="s">
        <v>42</v>
      </c>
      <c r="F10" s="144">
        <v>4.5</v>
      </c>
      <c r="G10" s="101">
        <v>4</v>
      </c>
      <c r="J10" s="111" t="s">
        <v>4</v>
      </c>
      <c r="K10" s="110">
        <v>28</v>
      </c>
      <c r="L10" s="110">
        <v>1.0037499999999999</v>
      </c>
      <c r="M10" s="112">
        <v>75</v>
      </c>
      <c r="N10" s="113">
        <v>1.0258</v>
      </c>
      <c r="R10" s="5"/>
      <c r="S10" s="5"/>
      <c r="T10" s="5"/>
      <c r="U10" s="5"/>
      <c r="V10" s="5"/>
    </row>
    <row r="11" spans="1:22" ht="30" customHeight="1">
      <c r="A11" s="32"/>
      <c r="B11" s="132" t="s">
        <v>5</v>
      </c>
      <c r="C11" s="75"/>
      <c r="D11" s="131"/>
      <c r="E11" s="107" t="s">
        <v>42</v>
      </c>
      <c r="F11" s="145">
        <f>F10+1</f>
        <v>5.5</v>
      </c>
      <c r="G11" s="98">
        <v>10</v>
      </c>
      <c r="J11" s="111" t="s">
        <v>6</v>
      </c>
      <c r="K11" s="110">
        <v>30</v>
      </c>
      <c r="L11" s="114">
        <v>1.0043500000000001</v>
      </c>
      <c r="M11" s="112">
        <v>80</v>
      </c>
      <c r="N11" s="115">
        <v>1.0289999999999999</v>
      </c>
      <c r="R11" s="5"/>
      <c r="S11" s="5"/>
      <c r="T11" s="5"/>
      <c r="U11" s="5"/>
      <c r="V11" s="5"/>
    </row>
    <row r="12" spans="1:22" ht="30" customHeight="1">
      <c r="A12" s="32"/>
      <c r="B12" s="132" t="s">
        <v>7</v>
      </c>
      <c r="C12" s="75"/>
      <c r="D12" s="131"/>
      <c r="E12" s="107" t="s">
        <v>1</v>
      </c>
      <c r="F12" s="144">
        <v>65</v>
      </c>
      <c r="G12" s="98">
        <v>12</v>
      </c>
      <c r="J12" s="111" t="s">
        <v>8</v>
      </c>
      <c r="K12" s="110">
        <v>35</v>
      </c>
      <c r="L12" s="114">
        <v>1.0062800000000001</v>
      </c>
      <c r="M12" s="112">
        <v>85</v>
      </c>
      <c r="N12" s="115">
        <v>1.0324</v>
      </c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A13" s="32"/>
      <c r="B13" s="133" t="s">
        <v>18</v>
      </c>
      <c r="C13" s="5"/>
      <c r="D13" s="134"/>
      <c r="E13" s="107" t="s">
        <v>43</v>
      </c>
      <c r="F13" s="146">
        <v>1.0198</v>
      </c>
      <c r="G13" s="98">
        <v>14</v>
      </c>
      <c r="J13" s="111" t="s">
        <v>9</v>
      </c>
      <c r="K13" s="110">
        <v>40</v>
      </c>
      <c r="L13" s="114">
        <v>1.0078199999999999</v>
      </c>
      <c r="M13" s="116">
        <v>90</v>
      </c>
      <c r="N13" s="115">
        <v>1.0359</v>
      </c>
      <c r="O13" s="17"/>
      <c r="P13" s="17"/>
      <c r="Q13" s="17"/>
      <c r="R13" s="5"/>
      <c r="S13" s="5"/>
      <c r="T13" s="5"/>
      <c r="U13" s="5"/>
      <c r="V13" s="5"/>
    </row>
    <row r="14" spans="1:22" ht="30" customHeight="1">
      <c r="A14" s="32"/>
      <c r="B14" s="133" t="s">
        <v>40</v>
      </c>
      <c r="C14" s="5"/>
      <c r="D14" s="134"/>
      <c r="E14" s="107" t="s">
        <v>1</v>
      </c>
      <c r="F14" s="145">
        <v>20</v>
      </c>
      <c r="G14" s="98" t="s">
        <v>10</v>
      </c>
      <c r="J14" s="111" t="s">
        <v>11</v>
      </c>
      <c r="K14" s="111" t="s">
        <v>12</v>
      </c>
      <c r="L14" s="114">
        <v>1.0102</v>
      </c>
      <c r="M14" s="116">
        <v>100</v>
      </c>
      <c r="N14" s="117">
        <v>1.0434000000000001</v>
      </c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A15" s="32"/>
      <c r="B15" s="133" t="s">
        <v>18</v>
      </c>
      <c r="C15" s="78"/>
      <c r="D15" s="135"/>
      <c r="E15" s="107" t="s">
        <v>43</v>
      </c>
      <c r="F15" s="145">
        <v>1.00177</v>
      </c>
      <c r="G15" s="102">
        <v>18</v>
      </c>
      <c r="J15" s="111" t="s">
        <v>13</v>
      </c>
      <c r="K15" s="118">
        <v>50</v>
      </c>
      <c r="L15" s="114">
        <v>1.0121</v>
      </c>
      <c r="M15" s="116"/>
      <c r="N15" s="117"/>
      <c r="O15" s="21"/>
      <c r="P15" s="22"/>
      <c r="Q15" s="20"/>
      <c r="R15" s="5"/>
      <c r="S15" s="5"/>
      <c r="T15" s="5"/>
      <c r="U15" s="5"/>
      <c r="V15" s="5"/>
    </row>
    <row r="16" spans="1:22" ht="30" customHeight="1">
      <c r="A16" s="39"/>
      <c r="B16" s="132"/>
      <c r="C16" s="60"/>
      <c r="D16" s="131"/>
      <c r="E16" s="107"/>
      <c r="F16" s="147"/>
      <c r="G16" s="102">
        <v>20</v>
      </c>
      <c r="J16" s="111" t="s">
        <v>14</v>
      </c>
      <c r="K16" s="118">
        <v>55</v>
      </c>
      <c r="L16" s="114">
        <v>1.0145</v>
      </c>
      <c r="M16" s="112"/>
      <c r="N16" s="119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A17" s="32"/>
      <c r="B17" s="136" t="s">
        <v>19</v>
      </c>
      <c r="C17" s="76"/>
      <c r="D17" s="137"/>
      <c r="E17" s="107" t="s">
        <v>42</v>
      </c>
      <c r="F17" s="144">
        <v>1.5</v>
      </c>
      <c r="G17" s="102">
        <v>22</v>
      </c>
      <c r="J17" s="111" t="s">
        <v>15</v>
      </c>
      <c r="K17" s="118">
        <v>60</v>
      </c>
      <c r="L17" s="114">
        <v>1.0170999999999999</v>
      </c>
      <c r="M17" s="112"/>
      <c r="N17" s="117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B18" s="133" t="s">
        <v>20</v>
      </c>
      <c r="C18" s="78"/>
      <c r="D18" s="135"/>
      <c r="E18" s="107" t="s">
        <v>42</v>
      </c>
      <c r="F18" s="145">
        <v>4</v>
      </c>
      <c r="G18" s="102">
        <v>24</v>
      </c>
      <c r="J18" s="111" t="s">
        <v>16</v>
      </c>
      <c r="K18" s="118">
        <v>65</v>
      </c>
      <c r="L18" s="114">
        <v>1.0198</v>
      </c>
      <c r="M18" s="112"/>
      <c r="N18" s="120"/>
      <c r="O18" s="24"/>
      <c r="P18" s="25"/>
      <c r="Q18" s="18"/>
      <c r="R18" s="5"/>
      <c r="S18" s="14"/>
      <c r="T18" s="14"/>
      <c r="U18" s="4"/>
      <c r="V18" s="4"/>
    </row>
    <row r="19" spans="1:31" ht="43.5" customHeight="1" thickBot="1">
      <c r="A19" s="32"/>
      <c r="B19" s="138" t="s">
        <v>21</v>
      </c>
      <c r="C19" s="139"/>
      <c r="D19" s="140"/>
      <c r="E19" s="108" t="s">
        <v>36</v>
      </c>
      <c r="F19" s="148">
        <f>(F9*(F13-F15)/(1-(F18/F11)))*1.2</f>
        <v>158.66399999999993</v>
      </c>
      <c r="G19" s="103">
        <v>26</v>
      </c>
      <c r="H19" s="149">
        <v>160</v>
      </c>
      <c r="J19" s="121" t="s">
        <v>17</v>
      </c>
      <c r="K19" s="122">
        <v>70</v>
      </c>
      <c r="L19" s="123">
        <v>1.0226999999999999</v>
      </c>
      <c r="M19" s="124"/>
      <c r="N19" s="125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A20" s="32"/>
      <c r="B20" s="32"/>
      <c r="C20" s="78"/>
      <c r="D20" s="80"/>
      <c r="E20" s="79"/>
      <c r="F20" s="79"/>
      <c r="G20" s="81"/>
      <c r="H20" s="82"/>
      <c r="I20" s="80"/>
      <c r="J20" s="79"/>
      <c r="K20" s="81"/>
      <c r="L20" s="82"/>
      <c r="M20" s="80"/>
      <c r="N20" s="79"/>
      <c r="O20" s="24"/>
      <c r="P20" s="25"/>
      <c r="Q20" s="18"/>
      <c r="R20" s="5"/>
      <c r="S20" s="4"/>
      <c r="T20" s="4"/>
      <c r="U20" s="4"/>
      <c r="V20" s="4"/>
    </row>
    <row r="21" spans="1:31" ht="40.5" customHeight="1">
      <c r="A21" s="32"/>
      <c r="B21" s="83" t="s">
        <v>22</v>
      </c>
      <c r="C21" s="84"/>
      <c r="D21" s="85"/>
      <c r="E21" s="86"/>
      <c r="F21" s="85"/>
      <c r="G21" s="87"/>
      <c r="H21" s="87"/>
      <c r="I21" s="67"/>
      <c r="J21" s="67"/>
      <c r="K21" s="47"/>
      <c r="L21" s="82"/>
      <c r="M21" s="80"/>
      <c r="N21" s="79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A22" s="39"/>
      <c r="B22" s="87" t="s">
        <v>45</v>
      </c>
      <c r="C22" s="88"/>
      <c r="D22" s="89"/>
      <c r="E22" s="89"/>
      <c r="F22" s="89"/>
      <c r="G22" s="89"/>
      <c r="H22" s="89"/>
      <c r="I22" s="75"/>
      <c r="J22" s="75"/>
      <c r="K22" s="75"/>
      <c r="L22" s="82"/>
      <c r="M22" s="80"/>
      <c r="N22" s="79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A23" s="32"/>
      <c r="B23" s="91"/>
      <c r="C23" s="91"/>
      <c r="D23" s="96" t="s">
        <v>28</v>
      </c>
      <c r="E23" s="79" t="s">
        <v>30</v>
      </c>
      <c r="F23" s="81" t="s">
        <v>31</v>
      </c>
      <c r="L23" s="82"/>
      <c r="M23" s="80"/>
      <c r="N23" s="79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 s="32"/>
      <c r="B24" s="180" t="s">
        <v>23</v>
      </c>
      <c r="C24" s="181"/>
      <c r="D24" s="182">
        <v>5</v>
      </c>
      <c r="E24" s="150"/>
      <c r="F24" s="153">
        <f>D24*E24</f>
        <v>0</v>
      </c>
      <c r="L24" s="82"/>
      <c r="M24" s="80"/>
      <c r="N24" s="79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A25" s="32"/>
      <c r="B25" s="183" t="s">
        <v>24</v>
      </c>
      <c r="C25" s="92"/>
      <c r="D25" s="184">
        <v>3</v>
      </c>
      <c r="E25" s="151"/>
      <c r="F25" s="154">
        <f t="shared" ref="F25:F30" si="0">D25*E25</f>
        <v>0</v>
      </c>
      <c r="L25" s="82"/>
      <c r="M25" s="80"/>
      <c r="N25" s="79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A26" s="32"/>
      <c r="B26" s="185" t="s">
        <v>29</v>
      </c>
      <c r="C26" s="186"/>
      <c r="D26" s="187">
        <v>2</v>
      </c>
      <c r="E26" s="151"/>
      <c r="F26" s="154">
        <f t="shared" si="0"/>
        <v>0</v>
      </c>
      <c r="L26" s="71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A27" s="32"/>
      <c r="B27" s="185" t="s">
        <v>27</v>
      </c>
      <c r="C27" s="92"/>
      <c r="D27" s="188">
        <v>2</v>
      </c>
      <c r="E27" s="151"/>
      <c r="F27" s="154">
        <f t="shared" si="0"/>
        <v>0</v>
      </c>
      <c r="L27" s="71"/>
      <c r="M27" s="28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32"/>
      <c r="B28" s="183" t="s">
        <v>25</v>
      </c>
      <c r="C28" s="189"/>
      <c r="D28" s="188">
        <v>15</v>
      </c>
      <c r="E28" s="151">
        <v>60</v>
      </c>
      <c r="F28" s="154">
        <f t="shared" si="0"/>
        <v>900</v>
      </c>
      <c r="L28" s="71"/>
      <c r="M28" s="28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32"/>
      <c r="B29" s="183" t="s">
        <v>26</v>
      </c>
      <c r="C29" s="189"/>
      <c r="D29" s="188">
        <v>7</v>
      </c>
      <c r="E29" s="151"/>
      <c r="F29" s="154">
        <f t="shared" si="0"/>
        <v>0</v>
      </c>
      <c r="L29" s="71"/>
      <c r="M29" s="29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32"/>
      <c r="B30" s="183" t="s">
        <v>37</v>
      </c>
      <c r="C30" s="189"/>
      <c r="D30" s="190">
        <v>0.8</v>
      </c>
      <c r="E30" s="152">
        <f>E24+E25+E26+E27+E28+E29</f>
        <v>60</v>
      </c>
      <c r="F30" s="155">
        <f t="shared" si="0"/>
        <v>48</v>
      </c>
      <c r="L30" s="71"/>
      <c r="M30" s="28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32"/>
      <c r="B31" s="132" t="s">
        <v>0</v>
      </c>
      <c r="C31" s="75"/>
      <c r="D31" s="134"/>
      <c r="E31" s="105" t="s">
        <v>36</v>
      </c>
      <c r="F31" s="156">
        <f>F24+F25+F26+F27+F28+F29++F30</f>
        <v>948</v>
      </c>
      <c r="G31" s="68"/>
      <c r="H31" s="69"/>
      <c r="I31" s="69"/>
      <c r="J31" s="68"/>
      <c r="K31" s="70"/>
      <c r="L31" s="71"/>
      <c r="M31" s="28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32"/>
      <c r="B32" s="130" t="s">
        <v>3</v>
      </c>
      <c r="C32" s="75"/>
      <c r="D32" s="134"/>
      <c r="E32" s="107" t="s">
        <v>42</v>
      </c>
      <c r="F32" s="144">
        <v>2</v>
      </c>
      <c r="G32" s="68"/>
      <c r="H32" s="69"/>
      <c r="I32" s="69"/>
      <c r="J32" s="68"/>
      <c r="K32" s="70"/>
      <c r="L32" s="71"/>
      <c r="M32" s="28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32"/>
      <c r="B33" s="132" t="s">
        <v>5</v>
      </c>
      <c r="C33" s="75"/>
      <c r="D33" s="134"/>
      <c r="E33" s="107" t="s">
        <v>42</v>
      </c>
      <c r="F33" s="145">
        <f>F32+1</f>
        <v>3</v>
      </c>
      <c r="G33" s="68"/>
      <c r="H33" s="69"/>
      <c r="I33" s="69"/>
      <c r="J33" s="68"/>
      <c r="K33" s="70"/>
      <c r="L33" s="71"/>
      <c r="M33" s="28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32"/>
      <c r="B34" s="132" t="s">
        <v>32</v>
      </c>
      <c r="C34" s="75"/>
      <c r="D34" s="134"/>
      <c r="E34" s="107" t="s">
        <v>1</v>
      </c>
      <c r="F34" s="144">
        <v>45</v>
      </c>
      <c r="G34" s="43"/>
      <c r="H34" s="44"/>
      <c r="I34" s="44"/>
      <c r="J34" s="43"/>
      <c r="K34" s="45"/>
      <c r="L34" s="46"/>
      <c r="M34" s="47"/>
      <c r="N34" s="18"/>
      <c r="O34" s="24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48"/>
      <c r="B35" s="133" t="s">
        <v>18</v>
      </c>
      <c r="C35" s="5"/>
      <c r="D35" s="134"/>
      <c r="E35" s="107" t="s">
        <v>43</v>
      </c>
      <c r="F35" s="157">
        <v>1.0102</v>
      </c>
      <c r="G35" s="30"/>
      <c r="H35" s="44"/>
      <c r="I35" s="44"/>
      <c r="J35" s="43"/>
      <c r="K35" s="45"/>
      <c r="L35" s="46"/>
      <c r="M35" s="47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55"/>
      <c r="B36" s="133" t="s">
        <v>33</v>
      </c>
      <c r="C36" s="5"/>
      <c r="D36" s="134"/>
      <c r="E36" s="107" t="s">
        <v>1</v>
      </c>
      <c r="F36" s="144">
        <v>20</v>
      </c>
      <c r="G36" s="56"/>
      <c r="H36" s="30"/>
      <c r="I36" s="30"/>
      <c r="J36" s="30"/>
      <c r="K36" s="31"/>
      <c r="L36" s="30"/>
      <c r="M36" s="47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55"/>
      <c r="B37" s="133" t="s">
        <v>18</v>
      </c>
      <c r="C37" s="78"/>
      <c r="D37" s="134"/>
      <c r="E37" s="107" t="s">
        <v>43</v>
      </c>
      <c r="F37" s="144">
        <v>1.00177</v>
      </c>
      <c r="G37" s="57"/>
      <c r="H37" s="30"/>
      <c r="I37" s="30"/>
      <c r="J37" s="30"/>
      <c r="K37" s="31"/>
      <c r="L37" s="30"/>
      <c r="M37" s="28"/>
      <c r="N37" s="18"/>
      <c r="O37" s="24"/>
      <c r="P37" s="25"/>
      <c r="Q37" s="18"/>
      <c r="R37" s="16"/>
      <c r="S37" s="4"/>
      <c r="T37" s="5"/>
      <c r="U37" s="5"/>
      <c r="V37" s="5"/>
    </row>
    <row r="38" spans="1:31" ht="30" customHeight="1">
      <c r="A38" s="55"/>
      <c r="B38" s="177"/>
      <c r="C38" s="5"/>
      <c r="D38" s="134"/>
      <c r="E38" s="107"/>
      <c r="F38" s="158"/>
      <c r="G38" s="57"/>
      <c r="H38" s="33"/>
      <c r="I38" s="30"/>
      <c r="J38" s="34"/>
      <c r="K38" s="31"/>
      <c r="L38" s="33"/>
      <c r="M38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55"/>
      <c r="B39" s="136" t="s">
        <v>19</v>
      </c>
      <c r="C39" s="76"/>
      <c r="D39" s="134"/>
      <c r="E39" s="107" t="s">
        <v>42</v>
      </c>
      <c r="F39" s="159">
        <v>1.5</v>
      </c>
      <c r="G39" s="57"/>
      <c r="H39" s="33"/>
      <c r="I39" s="30"/>
      <c r="J39" s="34"/>
      <c r="K39" s="31"/>
      <c r="L39" s="33"/>
      <c r="M39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55"/>
      <c r="B40" s="133" t="s">
        <v>20</v>
      </c>
      <c r="C40" s="78"/>
      <c r="D40" s="134"/>
      <c r="E40" s="107" t="s">
        <v>42</v>
      </c>
      <c r="F40" s="145">
        <f>F39+1</f>
        <v>2.5</v>
      </c>
      <c r="G40" s="57"/>
      <c r="H40" s="33"/>
      <c r="I40" s="30"/>
      <c r="J40" s="34"/>
      <c r="K40" s="31"/>
      <c r="L40" s="33"/>
      <c r="M40"/>
      <c r="N40" s="18"/>
      <c r="O40" s="24"/>
      <c r="P40" s="25"/>
      <c r="Q40" s="18"/>
      <c r="R40" s="10"/>
      <c r="S40" s="5"/>
      <c r="T40" s="5"/>
      <c r="U40" s="5"/>
      <c r="V40" s="5"/>
    </row>
    <row r="41" spans="1:31" ht="39" customHeight="1">
      <c r="A41" s="55"/>
      <c r="B41" s="138" t="s">
        <v>21</v>
      </c>
      <c r="C41" s="139"/>
      <c r="D41" s="191"/>
      <c r="E41" s="108" t="s">
        <v>36</v>
      </c>
      <c r="F41" s="155">
        <f>(F31*(F35-F37)/(1-((F40/F33*0.8))))*1.2</f>
        <v>28.769903999999791</v>
      </c>
      <c r="G41" s="57"/>
      <c r="H41" s="160">
        <v>50</v>
      </c>
      <c r="I41" s="30"/>
      <c r="J41" s="34"/>
      <c r="K41" s="31"/>
      <c r="L41" s="33"/>
      <c r="M41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55"/>
      <c r="G42" s="57"/>
      <c r="H42" s="33"/>
      <c r="I42" s="30"/>
      <c r="J42" s="34"/>
      <c r="K42" s="31"/>
      <c r="L42" s="33"/>
      <c r="M42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55"/>
      <c r="B43" s="58"/>
      <c r="C43" s="67"/>
      <c r="D43" s="67"/>
      <c r="E43" s="67"/>
      <c r="F43" s="67"/>
      <c r="G43" s="57"/>
      <c r="H43" s="33"/>
      <c r="I43" s="30"/>
      <c r="J43" s="34"/>
      <c r="K43" s="31"/>
      <c r="L43" s="33"/>
      <c r="M43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59"/>
      <c r="B44" s="83" t="s">
        <v>48</v>
      </c>
      <c r="C44" s="84"/>
      <c r="D44" s="85"/>
      <c r="E44" s="86"/>
      <c r="F44" s="85"/>
      <c r="G44" s="87"/>
      <c r="H44" s="87"/>
      <c r="I44" s="67"/>
      <c r="J44" s="67"/>
      <c r="K44" s="47"/>
      <c r="L44" s="33"/>
      <c r="M44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59"/>
      <c r="B45" s="87" t="s">
        <v>49</v>
      </c>
      <c r="C45" s="88"/>
      <c r="D45" s="89"/>
      <c r="E45" s="89"/>
      <c r="F45" s="89"/>
      <c r="G45" s="89"/>
      <c r="H45" s="89"/>
      <c r="I45" s="75"/>
      <c r="J45" s="75"/>
      <c r="K45" s="75"/>
      <c r="L45" s="33"/>
      <c r="M45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32"/>
      <c r="E46" s="90" t="s">
        <v>30</v>
      </c>
      <c r="F46" s="77" t="s">
        <v>36</v>
      </c>
      <c r="G46" s="38"/>
      <c r="H46" s="33"/>
      <c r="I46" s="30"/>
      <c r="J46" s="34"/>
      <c r="K46" s="31"/>
      <c r="L46" s="33"/>
      <c r="M46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95">
        <v>0.5</v>
      </c>
      <c r="B47" s="168" t="s">
        <v>46</v>
      </c>
      <c r="C47" s="169"/>
      <c r="D47" s="170"/>
      <c r="E47" s="164"/>
      <c r="F47" s="161">
        <f>E47*A47</f>
        <v>0</v>
      </c>
      <c r="G47" s="36"/>
      <c r="H47" s="33"/>
      <c r="I47" s="30"/>
      <c r="J47" s="34"/>
      <c r="K47" s="31"/>
      <c r="L47" s="33"/>
      <c r="M47"/>
      <c r="N47" s="18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95">
        <v>0.3</v>
      </c>
      <c r="B48" s="171" t="s">
        <v>44</v>
      </c>
      <c r="C48" s="51"/>
      <c r="D48" s="172"/>
      <c r="E48" s="165">
        <v>300</v>
      </c>
      <c r="F48" s="154">
        <f>E48*A48</f>
        <v>90</v>
      </c>
      <c r="G48" s="38"/>
      <c r="H48" s="33"/>
      <c r="I48" s="35"/>
      <c r="J48" s="34"/>
      <c r="K48" s="31"/>
      <c r="L48" s="33"/>
      <c r="M48"/>
      <c r="N48" s="18"/>
      <c r="O48" s="24"/>
      <c r="P48" s="25"/>
      <c r="Q48" s="18"/>
      <c r="R48" s="5"/>
    </row>
    <row r="49" spans="1:18" ht="30" customHeight="1">
      <c r="A49" s="95">
        <v>0.4</v>
      </c>
      <c r="B49" s="173" t="s">
        <v>34</v>
      </c>
      <c r="C49" s="48"/>
      <c r="D49" s="174"/>
      <c r="E49" s="166"/>
      <c r="F49" s="162">
        <f t="shared" ref="F49:F50" si="1">E49*A49</f>
        <v>0</v>
      </c>
      <c r="G49" s="77"/>
      <c r="H49" s="33"/>
      <c r="I49" s="39"/>
      <c r="J49" s="34"/>
      <c r="K49" s="32"/>
      <c r="L49" s="32"/>
      <c r="M49"/>
      <c r="N49" s="18"/>
      <c r="O49" s="24"/>
      <c r="P49" s="25"/>
      <c r="Q49" s="18"/>
      <c r="R49" s="5"/>
    </row>
    <row r="50" spans="1:18" ht="30" customHeight="1">
      <c r="A50" s="95">
        <v>6</v>
      </c>
      <c r="B50" s="173" t="s">
        <v>35</v>
      </c>
      <c r="C50" s="48"/>
      <c r="D50" s="174"/>
      <c r="E50" s="167"/>
      <c r="F50" s="163">
        <f t="shared" si="1"/>
        <v>0</v>
      </c>
      <c r="G50" s="94"/>
      <c r="H50" s="32"/>
      <c r="I50" s="32"/>
      <c r="J50" s="32"/>
      <c r="K50" s="32"/>
      <c r="L50" s="32"/>
      <c r="M50"/>
      <c r="N50" s="23"/>
      <c r="O50" s="24"/>
      <c r="P50" s="25"/>
      <c r="Q50" s="18"/>
      <c r="R50" s="5"/>
    </row>
    <row r="51" spans="1:18" ht="30" customHeight="1">
      <c r="A51" s="23"/>
      <c r="B51" s="175" t="s">
        <v>39</v>
      </c>
      <c r="C51" s="93"/>
      <c r="D51" s="176"/>
      <c r="E51" s="178"/>
      <c r="F51" s="179">
        <f>350*0.25</f>
        <v>87.5</v>
      </c>
      <c r="G51" s="94"/>
      <c r="H51" s="23"/>
      <c r="I51" s="40"/>
      <c r="J51" s="23"/>
      <c r="K51" s="23"/>
      <c r="L51" s="23"/>
      <c r="M51" s="18"/>
      <c r="N51" s="18"/>
      <c r="O51" s="24"/>
      <c r="P51" s="25"/>
      <c r="Q51" s="18"/>
      <c r="R51" s="5"/>
    </row>
    <row r="52" spans="1:18" ht="30" customHeight="1">
      <c r="A52" s="23"/>
      <c r="B52" s="132" t="s">
        <v>47</v>
      </c>
      <c r="C52" s="75"/>
      <c r="D52" s="131"/>
      <c r="E52" s="107" t="s">
        <v>36</v>
      </c>
      <c r="F52" s="156">
        <f>F48+F49+F50+F51</f>
        <v>177.5</v>
      </c>
      <c r="G52" s="94"/>
      <c r="H52" s="23"/>
      <c r="I52" s="40"/>
      <c r="J52" s="23"/>
      <c r="K52" s="23"/>
      <c r="L52" s="23"/>
      <c r="M52" s="18"/>
      <c r="N52" s="18"/>
      <c r="O52" s="24"/>
      <c r="P52" s="25"/>
      <c r="Q52" s="18"/>
      <c r="R52" s="5"/>
    </row>
    <row r="53" spans="1:18" ht="30" customHeight="1">
      <c r="A53" s="23"/>
      <c r="B53" s="130" t="s">
        <v>3</v>
      </c>
      <c r="C53" s="75"/>
      <c r="D53" s="131"/>
      <c r="E53" s="107" t="s">
        <v>42</v>
      </c>
      <c r="F53" s="159">
        <v>2.2000000000000002</v>
      </c>
      <c r="G53" s="41"/>
      <c r="H53" s="23"/>
      <c r="I53" s="42"/>
      <c r="J53" s="23"/>
      <c r="K53" s="23"/>
      <c r="L53" s="23"/>
      <c r="M53" s="18"/>
      <c r="N53" s="18"/>
      <c r="O53" s="24"/>
      <c r="P53" s="25"/>
      <c r="Q53" s="18"/>
      <c r="R53" s="5"/>
    </row>
    <row r="54" spans="1:18" ht="30" customHeight="1">
      <c r="A54" s="23"/>
      <c r="B54" s="132" t="s">
        <v>5</v>
      </c>
      <c r="C54" s="75"/>
      <c r="D54" s="131"/>
      <c r="E54" s="107" t="s">
        <v>42</v>
      </c>
      <c r="F54" s="145">
        <f>F53+1</f>
        <v>3.2</v>
      </c>
      <c r="G54" s="52"/>
      <c r="H54" s="53"/>
      <c r="I54" s="52"/>
      <c r="J54" s="23"/>
      <c r="K54" s="23"/>
      <c r="L54" s="23"/>
      <c r="M54" s="18"/>
      <c r="N54" s="18"/>
      <c r="O54" s="24"/>
      <c r="P54" s="25"/>
      <c r="Q54" s="18"/>
      <c r="R54" s="5"/>
    </row>
    <row r="55" spans="1:18" ht="30" customHeight="1">
      <c r="A55" s="23"/>
      <c r="B55" s="132" t="s">
        <v>32</v>
      </c>
      <c r="C55" s="75"/>
      <c r="D55" s="131"/>
      <c r="E55" s="107" t="s">
        <v>1</v>
      </c>
      <c r="F55" s="144">
        <v>75</v>
      </c>
      <c r="G55" s="50"/>
      <c r="H55" s="49"/>
      <c r="I55" s="52"/>
      <c r="J55" s="23"/>
      <c r="K55" s="23"/>
      <c r="L55" s="23"/>
      <c r="M55" s="18"/>
      <c r="N55" s="18"/>
      <c r="O55" s="24"/>
      <c r="P55" s="25"/>
      <c r="Q55" s="18"/>
      <c r="R55" s="5"/>
    </row>
    <row r="56" spans="1:18" ht="30" customHeight="1">
      <c r="A56" s="23"/>
      <c r="B56" s="133" t="s">
        <v>18</v>
      </c>
      <c r="C56" s="5"/>
      <c r="D56" s="134"/>
      <c r="E56" s="107" t="s">
        <v>43</v>
      </c>
      <c r="F56" s="157">
        <v>1.0258</v>
      </c>
      <c r="G56" s="52"/>
      <c r="H56" s="52"/>
      <c r="I56" s="52"/>
      <c r="J56" s="23"/>
      <c r="K56" s="23"/>
      <c r="L56" s="23"/>
      <c r="M56" s="18"/>
      <c r="N56" s="18"/>
      <c r="O56" s="24"/>
      <c r="P56" s="25"/>
      <c r="Q56" s="18"/>
      <c r="R56" s="5"/>
    </row>
    <row r="57" spans="1:18" ht="30" customHeight="1">
      <c r="A57" s="23"/>
      <c r="B57" s="133" t="s">
        <v>38</v>
      </c>
      <c r="C57" s="5"/>
      <c r="D57" s="134"/>
      <c r="E57" s="107" t="s">
        <v>1</v>
      </c>
      <c r="F57" s="144">
        <v>20</v>
      </c>
      <c r="G57" s="52"/>
      <c r="H57" s="52"/>
      <c r="I57" s="52"/>
      <c r="J57" s="23"/>
      <c r="K57" s="23"/>
      <c r="L57" s="23"/>
      <c r="M57" s="18"/>
      <c r="N57" s="18"/>
      <c r="O57" s="24"/>
      <c r="P57" s="25"/>
      <c r="Q57" s="18"/>
      <c r="R57" s="5"/>
    </row>
    <row r="58" spans="1:18" ht="30" customHeight="1">
      <c r="A58" s="23"/>
      <c r="B58" s="133" t="s">
        <v>18</v>
      </c>
      <c r="C58" s="78"/>
      <c r="D58" s="135"/>
      <c r="E58" s="107" t="s">
        <v>43</v>
      </c>
      <c r="F58" s="144">
        <v>1.00177</v>
      </c>
      <c r="G58" s="52"/>
      <c r="H58" s="52"/>
      <c r="I58" s="37"/>
      <c r="J58" s="23"/>
      <c r="K58" s="23"/>
      <c r="L58" s="23"/>
      <c r="M58" s="18"/>
      <c r="N58" s="23"/>
      <c r="O58" s="24"/>
      <c r="P58" s="25"/>
      <c r="Q58" s="18"/>
      <c r="R58" s="5"/>
    </row>
    <row r="59" spans="1:18" ht="30" customHeight="1">
      <c r="A59" s="23"/>
      <c r="B59" s="177"/>
      <c r="C59" s="5"/>
      <c r="D59" s="134"/>
      <c r="E59" s="99"/>
      <c r="F59" s="158"/>
      <c r="G59" s="52"/>
      <c r="H59" s="52"/>
      <c r="I59" s="37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136" t="s">
        <v>19</v>
      </c>
      <c r="C60" s="76"/>
      <c r="D60" s="137"/>
      <c r="E60" s="99" t="s">
        <v>42</v>
      </c>
      <c r="F60" s="144">
        <v>1.5</v>
      </c>
      <c r="G60" s="106"/>
      <c r="H60" s="106"/>
      <c r="I60" s="37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133" t="s">
        <v>20</v>
      </c>
      <c r="C61" s="78"/>
      <c r="D61" s="135"/>
      <c r="E61" s="99" t="s">
        <v>42</v>
      </c>
      <c r="F61" s="145">
        <f>F60+1</f>
        <v>2.5</v>
      </c>
      <c r="G61" s="106"/>
      <c r="H61" s="52"/>
      <c r="I61" s="37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42" customHeight="1">
      <c r="A62" s="23"/>
      <c r="B62" s="138" t="s">
        <v>21</v>
      </c>
      <c r="C62" s="139"/>
      <c r="D62" s="140"/>
      <c r="E62" s="100" t="s">
        <v>36</v>
      </c>
      <c r="F62" s="155">
        <f>(F52*(F56-F58)/(1-(F61/F54)))*1.2</f>
        <v>23.398354285714277</v>
      </c>
      <c r="G62" s="106"/>
      <c r="H62" s="149">
        <v>25</v>
      </c>
      <c r="I62" s="142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7"/>
      <c r="C63" s="52"/>
      <c r="D63" s="52"/>
      <c r="E63" s="52"/>
      <c r="F63" s="53"/>
      <c r="G63" s="54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62"/>
      <c r="C64" s="51"/>
      <c r="D64" s="63"/>
      <c r="E64" s="63"/>
      <c r="F64" s="64"/>
      <c r="G64" s="65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J68" s="97"/>
      <c r="K68" s="48"/>
    </row>
    <row r="69" spans="1:18" ht="30" customHeight="1">
      <c r="I69" s="18"/>
      <c r="J69" s="54"/>
      <c r="K69" s="48"/>
    </row>
    <row r="70" spans="1:18" ht="30" customHeight="1">
      <c r="I70" s="5"/>
      <c r="J70" s="63"/>
      <c r="K70" s="61"/>
    </row>
    <row r="71" spans="1:18" ht="30" customHeight="1"/>
  </sheetData>
  <sheetProtection password="F3B8" sheet="1" objects="1" scenarios="1"/>
  <mergeCells count="5">
    <mergeCell ref="L2:M2"/>
    <mergeCell ref="A5:F5"/>
    <mergeCell ref="A6:F6"/>
    <mergeCell ref="A7:F7"/>
    <mergeCell ref="E2:F2"/>
  </mergeCells>
  <pageMargins left="0.7" right="0.7" top="0.75" bottom="0.75" header="0.3" footer="0.3"/>
  <pageSetup paperSize="9" scale="34" orientation="portrait" r:id="rId1"/>
  <colBreaks count="1" manualBreakCount="1">
    <brk id="15" max="128" man="1"/>
  </colBreaks>
  <drawing r:id="rId2"/>
  <legacyDrawing r:id="rId3"/>
  <picture r:id="rId4"/>
  <oleObjects>
    <oleObject progId="AutoCAD.Drawing.18" shapeId="1025" r:id="rId5"/>
    <oleObject progId="AutoCAD.Drawing.18" shapeId="1026" r:id="rId6"/>
    <oleObject progId="AutoCAD.Drawing.18" shapeId="1028" r:id="rId7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2025-02-24T05:34:46Z</dcterms:modified>
</cp:coreProperties>
</file>