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85" yWindow="-405" windowWidth="18975" windowHeight="9945"/>
  </bookViews>
  <sheets>
    <sheet name="Foglio1" sheetId="1" r:id="rId1"/>
  </sheets>
  <definedNames>
    <definedName name="_xlnm.Print_Area" localSheetId="0">Foglio1!$A$1:$Z$129</definedName>
  </definedNames>
  <calcPr calcId="125725"/>
</workbook>
</file>

<file path=xl/calcChain.xml><?xml version="1.0" encoding="utf-8"?>
<calcChain xmlns="http://schemas.openxmlformats.org/spreadsheetml/2006/main">
  <c r="D26" i="1"/>
  <c r="D36" l="1"/>
  <c r="D37" s="1"/>
  <c r="D31"/>
  <c r="D30"/>
  <c r="E17"/>
  <c r="E18"/>
  <c r="F18" s="1"/>
  <c r="G18" s="1"/>
  <c r="E19"/>
  <c r="F19" s="1"/>
  <c r="G19" s="1"/>
  <c r="E20"/>
  <c r="F20" s="1"/>
  <c r="G20" s="1"/>
  <c r="E21"/>
  <c r="F21" s="1"/>
  <c r="G21" s="1"/>
  <c r="H21" s="1"/>
  <c r="D22"/>
  <c r="E22" l="1"/>
  <c r="F22" s="1"/>
  <c r="H18"/>
  <c r="H19"/>
  <c r="H20"/>
  <c r="G22" l="1"/>
  <c r="H22" s="1"/>
  <c r="D27"/>
  <c r="D38" l="1"/>
  <c r="F17"/>
  <c r="G17" s="1"/>
  <c r="H17" s="1"/>
</calcChain>
</file>

<file path=xl/sharedStrings.xml><?xml version="1.0" encoding="utf-8"?>
<sst xmlns="http://schemas.openxmlformats.org/spreadsheetml/2006/main" count="71" uniqueCount="59">
  <si>
    <t>m3</t>
  </si>
  <si>
    <t>W</t>
  </si>
  <si>
    <t>Q= L/h</t>
  </si>
  <si>
    <t>D=</t>
  </si>
  <si>
    <t>piano 4°</t>
  </si>
  <si>
    <t>m2</t>
  </si>
  <si>
    <t>piano 3°</t>
  </si>
  <si>
    <t>piano 2°</t>
  </si>
  <si>
    <t>piano inerrato</t>
  </si>
  <si>
    <t>complessiva</t>
  </si>
  <si>
    <t>kW</t>
  </si>
  <si>
    <t>n°</t>
  </si>
  <si>
    <t>Gruppo di regolazione termostatico</t>
  </si>
  <si>
    <t>DN 25 C/C 125 mm</t>
  </si>
  <si>
    <t>Classe energetica</t>
  </si>
  <si>
    <t xml:space="preserve"> "D"</t>
  </si>
  <si>
    <t>Altezza ambienti</t>
  </si>
  <si>
    <t>H m</t>
  </si>
  <si>
    <t>Cl.En.</t>
  </si>
  <si>
    <t>Wh/m3</t>
  </si>
  <si>
    <t>Piano di</t>
  </si>
  <si>
    <t>calpestio</t>
  </si>
  <si>
    <t>d colon.</t>
  </si>
  <si>
    <t>1"</t>
  </si>
  <si>
    <t>1"1/2</t>
  </si>
  <si>
    <t>Radiante a pavimento</t>
  </si>
  <si>
    <t>Distribuzione tipo</t>
  </si>
  <si>
    <t>Diametro dubazione</t>
  </si>
  <si>
    <t>D</t>
  </si>
  <si>
    <t>27x2</t>
  </si>
  <si>
    <t>Di mm</t>
  </si>
  <si>
    <t>Contenuto acqua impianto</t>
  </si>
  <si>
    <t>L</t>
  </si>
  <si>
    <t>Pompa  di calore</t>
  </si>
  <si>
    <t>N°</t>
  </si>
  <si>
    <t>Marca</t>
  </si>
  <si>
    <t>AERMEC</t>
  </si>
  <si>
    <t>N° pompe di calore in parallelo</t>
  </si>
  <si>
    <t>kW cad.</t>
  </si>
  <si>
    <t>Rischiesta volume acqua impianto da P.C</t>
  </si>
  <si>
    <t>Boiler inerziale</t>
  </si>
  <si>
    <t>Produzione ACS</t>
  </si>
  <si>
    <t>Appartamenti</t>
  </si>
  <si>
    <t>Ipotesi utenze</t>
  </si>
  <si>
    <t>Consumo  ACS</t>
  </si>
  <si>
    <t>L/g</t>
  </si>
  <si>
    <t>Potenzialità tichiesta</t>
  </si>
  <si>
    <t>kWh/g</t>
  </si>
  <si>
    <t>Potenzzialità residua da P.C. dispon.</t>
  </si>
  <si>
    <t>piano terra</t>
  </si>
  <si>
    <t xml:space="preserve">Con la presenza di 3 servizi compl. nell'ipotesi   </t>
  </si>
  <si>
    <t xml:space="preserve">  U.C.</t>
  </si>
  <si>
    <t>si richiede un miscelatore termostaico per l'ACS</t>
  </si>
  <si>
    <t>DN</t>
  </si>
  <si>
    <t xml:space="preserve">        1"</t>
  </si>
  <si>
    <t>prevalenza residua 4m portata 1400L/h</t>
  </si>
  <si>
    <t xml:space="preserve">                                Pompa UPS 25-60</t>
  </si>
  <si>
    <t>Faq.2333.2</t>
  </si>
  <si>
    <t>Dispersione termica</t>
  </si>
</sst>
</file>

<file path=xl/styles.xml><?xml version="1.0" encoding="utf-8"?>
<styleSheet xmlns="http://schemas.openxmlformats.org/spreadsheetml/2006/main">
  <numFmts count="1">
    <numFmt numFmtId="164" formatCode="0.0"/>
  </numFmts>
  <fonts count="34">
    <font>
      <sz val="11"/>
      <color theme="1"/>
      <name val="Calibri"/>
      <family val="2"/>
      <scheme val="minor"/>
    </font>
    <font>
      <sz val="20"/>
      <color theme="1"/>
      <name val="Arial"/>
      <family val="2"/>
    </font>
    <font>
      <sz val="24"/>
      <color theme="1"/>
      <name val="Franklin Gothic Demi"/>
      <family val="2"/>
    </font>
    <font>
      <sz val="20"/>
      <color theme="1"/>
      <name val="Franklin Gothic Demi"/>
      <family val="2"/>
    </font>
    <font>
      <b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20"/>
      <color theme="1"/>
      <name val="Arial Narrow"/>
      <family val="2"/>
    </font>
    <font>
      <b/>
      <sz val="20"/>
      <color theme="1"/>
      <name val="Arial Narrow"/>
      <family val="2"/>
    </font>
    <font>
      <b/>
      <sz val="20"/>
      <color theme="1"/>
      <name val="Arial"/>
      <family val="2"/>
    </font>
    <font>
      <sz val="20"/>
      <name val="Arial Narrow"/>
      <family val="2"/>
    </font>
    <font>
      <b/>
      <sz val="20"/>
      <name val="Arial Narrow"/>
      <family val="2"/>
    </font>
    <font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20"/>
      <name val="Arial"/>
      <family val="2"/>
    </font>
    <font>
      <b/>
      <sz val="36"/>
      <color rgb="FF00B0F0"/>
      <name val="Arial Black"/>
      <family val="2"/>
    </font>
    <font>
      <sz val="22"/>
      <name val="Calibri"/>
      <family val="2"/>
      <scheme val="minor"/>
    </font>
    <font>
      <sz val="22"/>
      <color theme="1"/>
      <name val="Arial Narrow"/>
      <family val="2"/>
    </font>
    <font>
      <b/>
      <sz val="24"/>
      <color theme="1"/>
      <name val="Arial Narrow"/>
      <family val="2"/>
    </font>
    <font>
      <b/>
      <sz val="24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36"/>
      <color rgb="FF0070C0"/>
      <name val="Arial Black"/>
      <family val="2"/>
    </font>
    <font>
      <sz val="36"/>
      <color rgb="FF0070C0"/>
      <name val="Arial Black"/>
      <family val="2"/>
    </font>
    <font>
      <b/>
      <sz val="20"/>
      <name val="Arial"/>
      <family val="2"/>
    </font>
    <font>
      <sz val="18"/>
      <color theme="1"/>
      <name val="Arial Narrow"/>
      <family val="2"/>
    </font>
    <font>
      <sz val="18"/>
      <color theme="1"/>
      <name val="Arial"/>
      <family val="2"/>
    </font>
    <font>
      <sz val="16"/>
      <color theme="1"/>
      <name val="Arial"/>
      <family val="2"/>
    </font>
    <font>
      <sz val="16"/>
      <color theme="1"/>
      <name val="Arial Narrow"/>
      <family val="2"/>
    </font>
    <font>
      <sz val="16"/>
      <color theme="1"/>
      <name val="Calibri"/>
      <family val="2"/>
      <scheme val="minor"/>
    </font>
    <font>
      <b/>
      <sz val="16"/>
      <name val="Arial Narrow"/>
      <family val="2"/>
    </font>
    <font>
      <sz val="16"/>
      <name val="Arial Narrow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D0F9FE"/>
        <bgColor indexed="64"/>
      </patternFill>
    </fill>
  </fills>
  <borders count="21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49" fontId="0" fillId="0" borderId="0" xfId="0" applyNumberFormat="1" applyFill="1" applyBorder="1" applyAlignment="1" applyProtection="1"/>
    <xf numFmtId="0" fontId="0" fillId="0" borderId="0" xfId="0" applyProtection="1"/>
    <xf numFmtId="0" fontId="1" fillId="0" borderId="0" xfId="0" applyFont="1" applyProtection="1"/>
    <xf numFmtId="0" fontId="1" fillId="0" borderId="0" xfId="0" applyFont="1" applyBorder="1" applyProtection="1"/>
    <xf numFmtId="0" fontId="0" fillId="0" borderId="0" xfId="0" applyBorder="1" applyProtection="1"/>
    <xf numFmtId="0" fontId="1" fillId="0" borderId="0" xfId="0" applyFont="1" applyBorder="1" applyAlignment="1" applyProtection="1">
      <alignment horizontal="center"/>
    </xf>
    <xf numFmtId="0" fontId="8" fillId="0" borderId="0" xfId="0" applyFont="1" applyBorder="1" applyProtection="1"/>
    <xf numFmtId="0" fontId="7" fillId="0" borderId="0" xfId="0" applyFont="1" applyBorder="1" applyProtection="1"/>
    <xf numFmtId="0" fontId="6" fillId="0" borderId="0" xfId="0" applyFont="1" applyBorder="1" applyProtection="1"/>
    <xf numFmtId="0" fontId="9" fillId="0" borderId="0" xfId="0" applyFont="1" applyBorder="1" applyAlignment="1" applyProtection="1">
      <alignment horizontal="center"/>
    </xf>
    <xf numFmtId="0" fontId="8" fillId="0" borderId="0" xfId="0" applyFont="1" applyBorder="1" applyAlignment="1" applyProtection="1">
      <alignment horizontal="center"/>
    </xf>
    <xf numFmtId="0" fontId="4" fillId="0" borderId="0" xfId="0" applyFont="1" applyBorder="1" applyProtection="1"/>
    <xf numFmtId="0" fontId="5" fillId="0" borderId="0" xfId="0" applyFont="1" applyBorder="1" applyProtection="1"/>
    <xf numFmtId="0" fontId="2" fillId="0" borderId="0" xfId="0" applyFont="1" applyBorder="1" applyProtection="1"/>
    <xf numFmtId="0" fontId="3" fillId="0" borderId="0" xfId="0" applyFont="1" applyBorder="1" applyProtection="1"/>
    <xf numFmtId="0" fontId="8" fillId="0" borderId="0" xfId="0" applyFont="1" applyFill="1" applyBorder="1" applyAlignment="1" applyProtection="1">
      <alignment horizontal="center"/>
    </xf>
    <xf numFmtId="0" fontId="10" fillId="0" borderId="0" xfId="0" applyFont="1" applyBorder="1"/>
    <xf numFmtId="0" fontId="10" fillId="0" borderId="0" xfId="0" applyFont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/>
    </xf>
    <xf numFmtId="164" fontId="11" fillId="0" borderId="0" xfId="0" applyNumberFormat="1" applyFont="1" applyBorder="1" applyAlignment="1">
      <alignment horizontal="center"/>
    </xf>
    <xf numFmtId="2" fontId="11" fillId="0" borderId="0" xfId="0" applyNumberFormat="1" applyFont="1" applyBorder="1" applyAlignment="1">
      <alignment horizontal="center"/>
    </xf>
    <xf numFmtId="0" fontId="10" fillId="0" borderId="0" xfId="0" applyFont="1" applyFill="1" applyBorder="1" applyAlignment="1">
      <alignment horizontal="center"/>
    </xf>
    <xf numFmtId="164" fontId="10" fillId="0" borderId="0" xfId="0" applyNumberFormat="1" applyFont="1" applyBorder="1" applyAlignment="1">
      <alignment horizontal="center"/>
    </xf>
    <xf numFmtId="2" fontId="10" fillId="0" borderId="0" xfId="0" applyNumberFormat="1" applyFont="1" applyBorder="1" applyAlignment="1">
      <alignment horizontal="center"/>
    </xf>
    <xf numFmtId="0" fontId="0" fillId="0" borderId="0" xfId="0" applyBorder="1"/>
    <xf numFmtId="2" fontId="0" fillId="0" borderId="0" xfId="0" applyNumberFormat="1" applyFill="1" applyBorder="1" applyAlignment="1">
      <alignment horizontal="center"/>
    </xf>
    <xf numFmtId="0" fontId="12" fillId="0" borderId="0" xfId="0" applyFont="1"/>
    <xf numFmtId="0" fontId="12" fillId="0" borderId="0" xfId="0" applyFont="1" applyAlignment="1">
      <alignment horizontal="center"/>
    </xf>
    <xf numFmtId="0" fontId="12" fillId="0" borderId="0" xfId="0" applyFont="1" applyFill="1" applyBorder="1" applyAlignment="1">
      <alignment horizontal="center"/>
    </xf>
    <xf numFmtId="1" fontId="12" fillId="0" borderId="0" xfId="0" applyNumberFormat="1" applyFont="1" applyFill="1" applyBorder="1" applyAlignment="1">
      <alignment horizontal="center"/>
    </xf>
    <xf numFmtId="0" fontId="0" fillId="0" borderId="0" xfId="0" applyFill="1" applyBorder="1"/>
    <xf numFmtId="0" fontId="12" fillId="0" borderId="0" xfId="0" applyFont="1" applyFill="1" applyBorder="1"/>
    <xf numFmtId="164" fontId="12" fillId="0" borderId="0" xfId="0" applyNumberFormat="1" applyFont="1" applyFill="1" applyBorder="1" applyAlignment="1">
      <alignment horizontal="center"/>
    </xf>
    <xf numFmtId="2" fontId="12" fillId="0" borderId="0" xfId="0" applyNumberFormat="1" applyFont="1" applyFill="1" applyBorder="1" applyAlignment="1">
      <alignment horizontal="center"/>
    </xf>
    <xf numFmtId="0" fontId="7" fillId="0" borderId="0" xfId="0" applyFont="1" applyFill="1" applyBorder="1"/>
    <xf numFmtId="0" fontId="12" fillId="0" borderId="0" xfId="0" applyFont="1" applyBorder="1"/>
    <xf numFmtId="0" fontId="12" fillId="0" borderId="0" xfId="0" applyFont="1" applyFill="1" applyAlignment="1">
      <alignment horizontal="center"/>
    </xf>
    <xf numFmtId="0" fontId="12" fillId="0" borderId="0" xfId="0" applyFont="1" applyFill="1"/>
    <xf numFmtId="0" fontId="8" fillId="0" borderId="0" xfId="0" applyFont="1" applyFill="1" applyBorder="1"/>
    <xf numFmtId="0" fontId="14" fillId="0" borderId="0" xfId="0" applyFont="1" applyFill="1" applyBorder="1" applyAlignment="1">
      <alignment horizontal="left"/>
    </xf>
    <xf numFmtId="0" fontId="14" fillId="0" borderId="0" xfId="0" applyFont="1" applyFill="1" applyBorder="1" applyAlignment="1">
      <alignment horizontal="center"/>
    </xf>
    <xf numFmtId="0" fontId="14" fillId="0" borderId="0" xfId="0" applyFont="1" applyFill="1" applyBorder="1" applyAlignment="1" applyProtection="1">
      <alignment horizontal="center"/>
    </xf>
    <xf numFmtId="0" fontId="18" fillId="0" borderId="0" xfId="0" applyFont="1" applyFill="1" applyBorder="1" applyAlignment="1">
      <alignment horizontal="center"/>
    </xf>
    <xf numFmtId="0" fontId="17" fillId="0" borderId="0" xfId="0" applyFont="1" applyFill="1" applyBorder="1" applyAlignment="1">
      <alignment horizontal="center"/>
    </xf>
    <xf numFmtId="0" fontId="21" fillId="0" borderId="0" xfId="0" applyFont="1" applyFill="1" applyBorder="1" applyAlignment="1" applyProtection="1">
      <alignment horizontal="center"/>
    </xf>
    <xf numFmtId="0" fontId="8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164" fontId="7" fillId="0" borderId="0" xfId="0" applyNumberFormat="1" applyFont="1" applyFill="1" applyBorder="1" applyAlignment="1">
      <alignment horizontal="center"/>
    </xf>
    <xf numFmtId="0" fontId="0" fillId="0" borderId="0" xfId="0" applyFont="1" applyFill="1" applyBorder="1" applyProtection="1"/>
    <xf numFmtId="0" fontId="15" fillId="0" borderId="0" xfId="0" applyFont="1" applyFill="1" applyBorder="1" applyAlignment="1">
      <alignment horizontal="center"/>
    </xf>
    <xf numFmtId="0" fontId="7" fillId="0" borderId="0" xfId="0" applyFont="1" applyBorder="1"/>
    <xf numFmtId="0" fontId="8" fillId="0" borderId="0" xfId="0" applyFont="1" applyBorder="1"/>
    <xf numFmtId="0" fontId="8" fillId="0" borderId="0" xfId="0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2" fontId="8" fillId="0" borderId="0" xfId="0" applyNumberFormat="1" applyFont="1" applyBorder="1" applyAlignment="1">
      <alignment horizontal="center"/>
    </xf>
    <xf numFmtId="0" fontId="0" fillId="0" borderId="0" xfId="0" applyFill="1"/>
    <xf numFmtId="0" fontId="16" fillId="0" borderId="0" xfId="0" applyFont="1" applyFill="1" applyAlignment="1">
      <alignment horizontal="center"/>
    </xf>
    <xf numFmtId="0" fontId="0" fillId="0" borderId="0" xfId="0" applyFill="1" applyProtection="1"/>
    <xf numFmtId="0" fontId="13" fillId="0" borderId="0" xfId="0" applyFont="1" applyFill="1" applyAlignment="1">
      <alignment horizontal="center"/>
    </xf>
    <xf numFmtId="0" fontId="0" fillId="0" borderId="0" xfId="0" applyFill="1" applyAlignment="1" applyProtection="1">
      <alignment horizontal="center"/>
    </xf>
    <xf numFmtId="0" fontId="14" fillId="0" borderId="0" xfId="0" applyFont="1" applyFill="1" applyAlignment="1" applyProtection="1">
      <alignment horizontal="center"/>
    </xf>
    <xf numFmtId="0" fontId="14" fillId="0" borderId="1" xfId="0" applyFont="1" applyFill="1" applyBorder="1" applyAlignment="1">
      <alignment horizontal="center"/>
    </xf>
    <xf numFmtId="2" fontId="14" fillId="0" borderId="0" xfId="0" applyNumberFormat="1" applyFont="1" applyFill="1" applyBorder="1" applyAlignment="1">
      <alignment horizontal="center"/>
    </xf>
    <xf numFmtId="0" fontId="20" fillId="0" borderId="0" xfId="0" applyFont="1" applyFill="1" applyBorder="1" applyAlignment="1">
      <alignment horizontal="right"/>
    </xf>
    <xf numFmtId="49" fontId="20" fillId="0" borderId="0" xfId="0" applyNumberFormat="1" applyFont="1" applyFill="1" applyBorder="1" applyAlignment="1" applyProtection="1">
      <alignment horizontal="left"/>
    </xf>
    <xf numFmtId="0" fontId="19" fillId="0" borderId="0" xfId="0" applyFont="1" applyFill="1" applyBorder="1"/>
    <xf numFmtId="49" fontId="20" fillId="0" borderId="0" xfId="0" applyNumberFormat="1" applyFont="1" applyFill="1" applyBorder="1" applyAlignment="1" applyProtection="1"/>
    <xf numFmtId="0" fontId="1" fillId="0" borderId="0" xfId="0" applyFont="1" applyFill="1"/>
    <xf numFmtId="0" fontId="22" fillId="0" borderId="0" xfId="0" applyFont="1" applyProtection="1"/>
    <xf numFmtId="0" fontId="23" fillId="0" borderId="0" xfId="0" applyFont="1" applyProtection="1"/>
    <xf numFmtId="0" fontId="24" fillId="0" borderId="0" xfId="0" applyFont="1" applyProtection="1"/>
    <xf numFmtId="0" fontId="1" fillId="0" borderId="0" xfId="0" applyFont="1" applyFill="1" applyBorder="1" applyAlignment="1"/>
    <xf numFmtId="3" fontId="1" fillId="0" borderId="0" xfId="0" applyNumberFormat="1" applyFont="1" applyFill="1" applyBorder="1" applyAlignment="1"/>
    <xf numFmtId="0" fontId="9" fillId="0" borderId="0" xfId="0" applyFont="1" applyFill="1" applyBorder="1" applyAlignment="1"/>
    <xf numFmtId="0" fontId="9" fillId="0" borderId="0" xfId="0" applyFont="1" applyBorder="1" applyAlignment="1"/>
    <xf numFmtId="4" fontId="1" fillId="0" borderId="0" xfId="0" applyNumberFormat="1" applyFont="1" applyFill="1" applyBorder="1" applyAlignment="1"/>
    <xf numFmtId="0" fontId="8" fillId="0" borderId="0" xfId="0" applyFont="1" applyAlignment="1" applyProtection="1">
      <alignment horizontal="center"/>
    </xf>
    <xf numFmtId="164" fontId="1" fillId="0" borderId="0" xfId="0" applyNumberFormat="1" applyFont="1" applyFill="1" applyBorder="1" applyAlignment="1"/>
    <xf numFmtId="0" fontId="1" fillId="0" borderId="0" xfId="0" applyFont="1" applyFill="1" applyBorder="1" applyAlignment="1" applyProtection="1"/>
    <xf numFmtId="0" fontId="1" fillId="0" borderId="3" xfId="0" applyFont="1" applyBorder="1"/>
    <xf numFmtId="0" fontId="1" fillId="0" borderId="3" xfId="0" applyFont="1" applyFill="1" applyBorder="1" applyAlignment="1">
      <alignment horizontal="center"/>
    </xf>
    <xf numFmtId="0" fontId="1" fillId="0" borderId="3" xfId="0" applyFont="1" applyFill="1" applyBorder="1"/>
    <xf numFmtId="0" fontId="1" fillId="0" borderId="3" xfId="0" applyFont="1" applyBorder="1" applyAlignment="1">
      <alignment horizontal="right"/>
    </xf>
    <xf numFmtId="0" fontId="1" fillId="0" borderId="3" xfId="0" applyFont="1" applyFill="1" applyBorder="1" applyAlignment="1">
      <alignment horizontal="right"/>
    </xf>
    <xf numFmtId="0" fontId="0" fillId="0" borderId="2" xfId="0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/>
    <xf numFmtId="0" fontId="25" fillId="0" borderId="0" xfId="0" applyFont="1" applyFill="1" applyBorder="1" applyAlignment="1">
      <alignment horizontal="center"/>
    </xf>
    <xf numFmtId="0" fontId="12" fillId="0" borderId="0" xfId="0" applyFont="1" applyFill="1" applyAlignment="1">
      <alignment horizontal="center" vertical="center"/>
    </xf>
    <xf numFmtId="0" fontId="7" fillId="0" borderId="3" xfId="0" applyFont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center"/>
    </xf>
    <xf numFmtId="0" fontId="7" fillId="0" borderId="3" xfId="0" applyFont="1" applyBorder="1" applyProtection="1">
      <protection locked="0"/>
    </xf>
    <xf numFmtId="0" fontId="7" fillId="0" borderId="3" xfId="0" applyFont="1" applyBorder="1" applyAlignment="1">
      <alignment horizontal="left"/>
    </xf>
    <xf numFmtId="0" fontId="8" fillId="0" borderId="3" xfId="0" applyFont="1" applyBorder="1" applyAlignment="1">
      <alignment horizontal="center" vertical="center"/>
    </xf>
    <xf numFmtId="0" fontId="26" fillId="0" borderId="3" xfId="0" applyFont="1" applyBorder="1"/>
    <xf numFmtId="0" fontId="8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3" xfId="0" applyFont="1" applyFill="1" applyBorder="1"/>
    <xf numFmtId="0" fontId="7" fillId="0" borderId="14" xfId="0" applyFont="1" applyBorder="1"/>
    <xf numFmtId="0" fontId="11" fillId="0" borderId="15" xfId="0" applyFont="1" applyBorder="1"/>
    <xf numFmtId="0" fontId="1" fillId="0" borderId="5" xfId="0" applyFont="1" applyBorder="1"/>
    <xf numFmtId="0" fontId="1" fillId="0" borderId="5" xfId="0" applyFont="1" applyFill="1" applyBorder="1" applyAlignment="1">
      <alignment horizontal="center"/>
    </xf>
    <xf numFmtId="0" fontId="1" fillId="0" borderId="5" xfId="0" applyFont="1" applyFill="1" applyBorder="1"/>
    <xf numFmtId="0" fontId="7" fillId="0" borderId="14" xfId="0" applyFont="1" applyFill="1" applyBorder="1" applyAlignment="1">
      <alignment horizontal="center" vertical="center"/>
    </xf>
    <xf numFmtId="1" fontId="26" fillId="0" borderId="3" xfId="0" applyNumberFormat="1" applyFont="1" applyFill="1" applyBorder="1" applyAlignment="1">
      <alignment horizontal="center"/>
    </xf>
    <xf numFmtId="164" fontId="26" fillId="0" borderId="5" xfId="0" applyNumberFormat="1" applyFont="1" applyFill="1" applyBorder="1" applyAlignment="1">
      <alignment horizontal="center"/>
    </xf>
    <xf numFmtId="164" fontId="27" fillId="0" borderId="5" xfId="0" applyNumberFormat="1" applyFont="1" applyFill="1" applyBorder="1" applyAlignment="1">
      <alignment horizontal="center"/>
    </xf>
    <xf numFmtId="0" fontId="27" fillId="0" borderId="5" xfId="0" applyFont="1" applyBorder="1" applyAlignment="1">
      <alignment horizontal="right"/>
    </xf>
    <xf numFmtId="0" fontId="28" fillId="0" borderId="13" xfId="0" applyFont="1" applyFill="1" applyBorder="1" applyAlignment="1">
      <alignment horizontal="center"/>
    </xf>
    <xf numFmtId="0" fontId="28" fillId="0" borderId="14" xfId="0" applyFont="1" applyBorder="1" applyAlignment="1">
      <alignment horizontal="center"/>
    </xf>
    <xf numFmtId="0" fontId="28" fillId="0" borderId="15" xfId="0" applyFont="1" applyBorder="1" applyAlignment="1">
      <alignment horizontal="center"/>
    </xf>
    <xf numFmtId="0" fontId="30" fillId="0" borderId="0" xfId="0" applyFont="1" applyProtection="1"/>
    <xf numFmtId="0" fontId="28" fillId="0" borderId="13" xfId="0" applyFont="1" applyBorder="1" applyAlignment="1">
      <alignment horizontal="center"/>
    </xf>
    <xf numFmtId="0" fontId="29" fillId="0" borderId="13" xfId="0" applyFont="1" applyFill="1" applyBorder="1" applyAlignment="1">
      <alignment horizontal="center"/>
    </xf>
    <xf numFmtId="0" fontId="29" fillId="0" borderId="13" xfId="0" applyFont="1" applyFill="1" applyBorder="1"/>
    <xf numFmtId="0" fontId="29" fillId="0" borderId="15" xfId="0" applyFont="1" applyBorder="1" applyAlignment="1">
      <alignment horizontal="center"/>
    </xf>
    <xf numFmtId="0" fontId="29" fillId="0" borderId="15" xfId="0" applyFont="1" applyBorder="1" applyAlignment="1">
      <alignment horizontal="center"/>
    </xf>
    <xf numFmtId="0" fontId="29" fillId="0" borderId="15" xfId="0" applyFont="1" applyFill="1" applyBorder="1" applyAlignment="1">
      <alignment horizontal="center"/>
    </xf>
    <xf numFmtId="0" fontId="29" fillId="0" borderId="14" xfId="0" applyFont="1" applyBorder="1"/>
    <xf numFmtId="0" fontId="29" fillId="0" borderId="14" xfId="0" applyFont="1" applyFill="1" applyBorder="1"/>
    <xf numFmtId="0" fontId="31" fillId="0" borderId="15" xfId="0" applyFont="1" applyFill="1" applyBorder="1"/>
    <xf numFmtId="0" fontId="29" fillId="0" borderId="13" xfId="0" applyFont="1" applyBorder="1"/>
    <xf numFmtId="0" fontId="29" fillId="0" borderId="13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center"/>
    </xf>
    <xf numFmtId="0" fontId="29" fillId="0" borderId="14" xfId="0" applyFont="1" applyBorder="1" applyAlignment="1">
      <alignment horizontal="center" vertical="center"/>
    </xf>
    <xf numFmtId="0" fontId="29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vertical="center"/>
    </xf>
    <xf numFmtId="0" fontId="29" fillId="0" borderId="15" xfId="0" applyFont="1" applyBorder="1"/>
    <xf numFmtId="0" fontId="29" fillId="0" borderId="15" xfId="0" applyFont="1" applyBorder="1" applyAlignment="1">
      <alignment horizontal="center" vertical="center"/>
    </xf>
    <xf numFmtId="0" fontId="29" fillId="0" borderId="0" xfId="0" applyFont="1" applyFill="1" applyBorder="1" applyAlignment="1" applyProtection="1">
      <alignment horizontal="center" vertical="center"/>
      <protection locked="0"/>
    </xf>
    <xf numFmtId="0" fontId="29" fillId="0" borderId="7" xfId="0" applyFont="1" applyBorder="1" applyAlignment="1">
      <alignment horizontal="center"/>
    </xf>
    <xf numFmtId="0" fontId="29" fillId="0" borderId="9" xfId="0" applyFont="1" applyBorder="1" applyAlignment="1">
      <alignment horizontal="center"/>
    </xf>
    <xf numFmtId="0" fontId="29" fillId="0" borderId="9" xfId="0" applyFont="1" applyFill="1" applyBorder="1" applyAlignment="1">
      <alignment horizontal="center"/>
    </xf>
    <xf numFmtId="0" fontId="29" fillId="0" borderId="11" xfId="0" applyFont="1" applyBorder="1" applyAlignment="1">
      <alignment horizontal="center"/>
    </xf>
    <xf numFmtId="0" fontId="26" fillId="0" borderId="13" xfId="0" applyFont="1" applyBorder="1"/>
    <xf numFmtId="0" fontId="26" fillId="0" borderId="14" xfId="0" applyFont="1" applyBorder="1"/>
    <xf numFmtId="0" fontId="26" fillId="0" borderId="14" xfId="0" applyFont="1" applyFill="1" applyBorder="1"/>
    <xf numFmtId="0" fontId="26" fillId="0" borderId="14" xfId="0" applyFont="1" applyFill="1" applyBorder="1" applyProtection="1"/>
    <xf numFmtId="0" fontId="26" fillId="0" borderId="15" xfId="0" applyFont="1" applyFill="1" applyBorder="1" applyProtection="1"/>
    <xf numFmtId="0" fontId="26" fillId="0" borderId="16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5" xfId="0" applyFont="1" applyFill="1" applyBorder="1" applyAlignment="1">
      <alignment horizontal="center" vertical="center"/>
    </xf>
    <xf numFmtId="0" fontId="26" fillId="0" borderId="5" xfId="0" applyFont="1" applyFill="1" applyBorder="1" applyAlignment="1" applyProtection="1">
      <alignment horizontal="center" vertical="center"/>
    </xf>
    <xf numFmtId="0" fontId="26" fillId="0" borderId="20" xfId="0" applyFont="1" applyFill="1" applyBorder="1" applyAlignment="1" applyProtection="1">
      <alignment horizontal="center" vertical="center"/>
    </xf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164" fontId="25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 applyProtection="1">
      <alignment horizontal="center"/>
      <protection locked="0"/>
    </xf>
    <xf numFmtId="0" fontId="15" fillId="0" borderId="0" xfId="0" applyFont="1" applyBorder="1"/>
    <xf numFmtId="164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horizontal="right"/>
    </xf>
    <xf numFmtId="0" fontId="7" fillId="0" borderId="4" xfId="0" applyFont="1" applyBorder="1" applyAlignment="1">
      <alignment horizontal="left"/>
    </xf>
    <xf numFmtId="0" fontId="1" fillId="0" borderId="4" xfId="0" applyFont="1" applyBorder="1"/>
    <xf numFmtId="0" fontId="28" fillId="0" borderId="0" xfId="0" applyFont="1" applyFill="1" applyBorder="1" applyAlignment="1">
      <alignment horizontal="center"/>
    </xf>
    <xf numFmtId="0" fontId="28" fillId="0" borderId="0" xfId="0" applyFont="1" applyFill="1" applyBorder="1" applyAlignment="1" applyProtection="1">
      <alignment horizontal="center"/>
      <protection locked="0"/>
    </xf>
    <xf numFmtId="1" fontId="26" fillId="4" borderId="17" xfId="0" applyNumberFormat="1" applyFont="1" applyFill="1" applyBorder="1" applyAlignment="1" applyProtection="1">
      <alignment horizontal="center"/>
      <protection locked="0" hidden="1"/>
    </xf>
    <xf numFmtId="1" fontId="26" fillId="4" borderId="18" xfId="0" applyNumberFormat="1" applyFont="1" applyFill="1" applyBorder="1" applyAlignment="1" applyProtection="1">
      <alignment horizontal="center"/>
      <protection locked="0" hidden="1"/>
    </xf>
    <xf numFmtId="164" fontId="26" fillId="2" borderId="18" xfId="0" applyNumberFormat="1" applyFont="1" applyFill="1" applyBorder="1" applyAlignment="1" applyProtection="1">
      <alignment horizontal="center"/>
      <protection hidden="1"/>
    </xf>
    <xf numFmtId="0" fontId="26" fillId="2" borderId="18" xfId="0" applyFont="1" applyFill="1" applyBorder="1" applyAlignment="1" applyProtection="1">
      <alignment horizontal="center"/>
      <protection hidden="1"/>
    </xf>
    <xf numFmtId="0" fontId="26" fillId="3" borderId="18" xfId="0" applyFont="1" applyFill="1" applyBorder="1" applyAlignment="1" applyProtection="1">
      <alignment horizontal="center" vertical="center"/>
      <protection locked="0" hidden="1"/>
    </xf>
    <xf numFmtId="0" fontId="26" fillId="3" borderId="19" xfId="0" applyFont="1" applyFill="1" applyBorder="1" applyProtection="1">
      <protection locked="0" hidden="1"/>
    </xf>
    <xf numFmtId="0" fontId="29" fillId="4" borderId="6" xfId="0" applyFont="1" applyFill="1" applyBorder="1" applyAlignment="1" applyProtection="1">
      <alignment horizontal="center" vertical="center"/>
      <protection locked="0" hidden="1"/>
    </xf>
    <xf numFmtId="0" fontId="29" fillId="3" borderId="6" xfId="0" applyFont="1" applyFill="1" applyBorder="1" applyAlignment="1" applyProtection="1">
      <alignment horizontal="center" vertical="center"/>
      <protection locked="0" hidden="1"/>
    </xf>
    <xf numFmtId="0" fontId="29" fillId="3" borderId="13" xfId="0" applyFont="1" applyFill="1" applyBorder="1" applyAlignment="1" applyProtection="1">
      <alignment horizontal="center" vertical="center"/>
      <protection locked="0" hidden="1"/>
    </xf>
    <xf numFmtId="2" fontId="29" fillId="2" borderId="14" xfId="0" applyNumberFormat="1" applyFont="1" applyFill="1" applyBorder="1" applyAlignment="1" applyProtection="1">
      <alignment horizontal="center" vertical="center"/>
      <protection hidden="1"/>
    </xf>
    <xf numFmtId="0" fontId="29" fillId="2" borderId="14" xfId="0" applyFont="1" applyFill="1" applyBorder="1" applyAlignment="1" applyProtection="1">
      <alignment horizontal="center" vertical="center"/>
      <protection hidden="1"/>
    </xf>
    <xf numFmtId="0" fontId="29" fillId="3" borderId="9" xfId="0" applyFont="1" applyFill="1" applyBorder="1" applyAlignment="1" applyProtection="1">
      <alignment horizontal="center" vertical="center"/>
      <protection locked="0" hidden="1"/>
    </xf>
    <xf numFmtId="0" fontId="29" fillId="3" borderId="10" xfId="0" applyFont="1" applyFill="1" applyBorder="1" applyAlignment="1" applyProtection="1">
      <alignment horizontal="center" vertical="center"/>
      <protection locked="0" hidden="1"/>
    </xf>
    <xf numFmtId="0" fontId="29" fillId="3" borderId="14" xfId="0" applyFont="1" applyFill="1" applyBorder="1" applyAlignment="1" applyProtection="1">
      <alignment horizontal="center" vertical="center"/>
      <protection locked="0" hidden="1"/>
    </xf>
    <xf numFmtId="1" fontId="32" fillId="2" borderId="14" xfId="0" applyNumberFormat="1" applyFont="1" applyFill="1" applyBorder="1" applyAlignment="1" applyProtection="1">
      <alignment horizontal="center" vertical="center"/>
      <protection hidden="1"/>
    </xf>
    <xf numFmtId="164" fontId="29" fillId="2" borderId="15" xfId="0" applyNumberFormat="1" applyFont="1" applyFill="1" applyBorder="1" applyAlignment="1" applyProtection="1">
      <alignment horizontal="center" vertical="center"/>
      <protection hidden="1"/>
    </xf>
    <xf numFmtId="0" fontId="29" fillId="3" borderId="14" xfId="0" applyFont="1" applyFill="1" applyBorder="1" applyAlignment="1" applyProtection="1">
      <alignment horizontal="center"/>
      <protection locked="0" hidden="1"/>
    </xf>
    <xf numFmtId="0" fontId="29" fillId="3" borderId="14" xfId="0" applyFont="1" applyFill="1" applyBorder="1" applyProtection="1">
      <protection locked="0" hidden="1"/>
    </xf>
    <xf numFmtId="1" fontId="29" fillId="2" borderId="14" xfId="0" applyNumberFormat="1" applyFont="1" applyFill="1" applyBorder="1" applyAlignment="1" applyProtection="1">
      <alignment horizontal="center" vertical="center"/>
      <protection hidden="1"/>
    </xf>
    <xf numFmtId="164" fontId="29" fillId="2" borderId="14" xfId="0" applyNumberFormat="1" applyFont="1" applyFill="1" applyBorder="1" applyAlignment="1" applyProtection="1">
      <alignment horizontal="center" vertical="center"/>
      <protection hidden="1"/>
    </xf>
    <xf numFmtId="1" fontId="29" fillId="2" borderId="15" xfId="0" applyNumberFormat="1" applyFont="1" applyFill="1" applyBorder="1" applyAlignment="1" applyProtection="1">
      <alignment horizontal="center" vertical="center"/>
      <protection hidden="1"/>
    </xf>
    <xf numFmtId="164" fontId="31" fillId="2" borderId="15" xfId="0" applyNumberFormat="1" applyFont="1" applyFill="1" applyBorder="1" applyAlignment="1" applyProtection="1">
      <alignment horizontal="center" vertical="center"/>
      <protection hidden="1"/>
    </xf>
    <xf numFmtId="0" fontId="31" fillId="4" borderId="15" xfId="0" applyFont="1" applyFill="1" applyBorder="1" applyAlignment="1" applyProtection="1">
      <alignment horizontal="center" vertical="center"/>
      <protection locked="0" hidden="1"/>
    </xf>
    <xf numFmtId="0" fontId="31" fillId="2" borderId="15" xfId="0" applyFont="1" applyFill="1" applyBorder="1" applyAlignment="1" applyProtection="1">
      <alignment horizontal="center"/>
      <protection hidden="1"/>
    </xf>
    <xf numFmtId="0" fontId="27" fillId="0" borderId="0" xfId="0" applyFont="1"/>
    <xf numFmtId="0" fontId="28" fillId="4" borderId="8" xfId="0" applyFont="1" applyFill="1" applyBorder="1" applyAlignment="1" applyProtection="1">
      <alignment horizontal="center" vertical="center"/>
      <protection locked="0" hidden="1"/>
    </xf>
    <xf numFmtId="0" fontId="33" fillId="4" borderId="10" xfId="0" applyFont="1" applyFill="1" applyBorder="1" applyAlignment="1" applyProtection="1">
      <alignment horizontal="center" vertical="center"/>
      <protection locked="0" hidden="1"/>
    </xf>
    <xf numFmtId="0" fontId="33" fillId="4" borderId="12" xfId="0" applyFont="1" applyFill="1" applyBorder="1" applyAlignment="1" applyProtection="1">
      <alignment horizontal="center" vertical="center"/>
      <protection locked="0" hidden="1"/>
    </xf>
    <xf numFmtId="0" fontId="7" fillId="0" borderId="7" xfId="0" applyFont="1" applyFill="1" applyBorder="1"/>
    <xf numFmtId="0" fontId="7" fillId="0" borderId="13" xfId="0" applyFont="1" applyFill="1" applyBorder="1" applyAlignment="1">
      <alignment horizontal="center" vertical="center"/>
    </xf>
    <xf numFmtId="0" fontId="7" fillId="0" borderId="9" xfId="0" applyFont="1" applyFill="1" applyBorder="1"/>
    <xf numFmtId="0" fontId="7" fillId="0" borderId="11" xfId="0" applyFont="1" applyFill="1" applyBorder="1"/>
    <xf numFmtId="0" fontId="7" fillId="0" borderId="15" xfId="0" applyFont="1" applyFill="1" applyBorder="1" applyAlignment="1">
      <alignment horizontal="center" vertical="center"/>
    </xf>
  </cellXfs>
  <cellStyles count="1">
    <cellStyle name="Normale" xfId="0" builtinId="0"/>
  </cellStyles>
  <dxfs count="0"/>
  <tableStyles count="0" defaultTableStyle="TableStyleMedium9" defaultPivotStyle="PivotStyleLight16"/>
  <colors>
    <mruColors>
      <color rgb="FFD0F9FE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png"/><Relationship Id="rId3" Type="http://schemas.openxmlformats.org/officeDocument/2006/relationships/image" Target="../media/image4.png"/><Relationship Id="rId7" Type="http://schemas.openxmlformats.org/officeDocument/2006/relationships/image" Target="../media/image8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emf"/><Relationship Id="rId5" Type="http://schemas.openxmlformats.org/officeDocument/2006/relationships/image" Target="../media/image6.png"/><Relationship Id="rId10" Type="http://schemas.openxmlformats.org/officeDocument/2006/relationships/image" Target="../media/image11.png"/><Relationship Id="rId4" Type="http://schemas.openxmlformats.org/officeDocument/2006/relationships/image" Target="../media/image5.png"/><Relationship Id="rId9" Type="http://schemas.openxmlformats.org/officeDocument/2006/relationships/image" Target="../media/image1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619125</xdr:colOff>
      <xdr:row>1</xdr:row>
      <xdr:rowOff>444500</xdr:rowOff>
    </xdr:from>
    <xdr:ext cx="184731" cy="264560"/>
    <xdr:sp macro="" textlink="">
      <xdr:nvSpPr>
        <xdr:cNvPr id="12" name="CasellaDiTesto 11"/>
        <xdr:cNvSpPr txBox="1"/>
      </xdr:nvSpPr>
      <xdr:spPr>
        <a:xfrm>
          <a:off x="14295438" y="9525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it-IT" sz="1100"/>
        </a:p>
      </xdr:txBody>
    </xdr:sp>
    <xdr:clientData/>
  </xdr:oneCellAnchor>
  <xdr:twoCellAnchor>
    <xdr:from>
      <xdr:col>0</xdr:col>
      <xdr:colOff>127000</xdr:colOff>
      <xdr:row>4</xdr:row>
      <xdr:rowOff>610870</xdr:rowOff>
    </xdr:from>
    <xdr:to>
      <xdr:col>3</xdr:col>
      <xdr:colOff>762000</xdr:colOff>
      <xdr:row>7</xdr:row>
      <xdr:rowOff>244928</xdr:rowOff>
    </xdr:to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127000" y="2624727"/>
          <a:ext cx="6526893" cy="170234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54864" tIns="59436" rIns="0" bIns="0" anchor="t" upright="1"/>
        <a:lstStyle/>
        <a:p>
          <a:pPr algn="ctr" rtl="0">
            <a:defRPr sz="1000"/>
          </a:pPr>
          <a:r>
            <a:rPr lang="it-IT" sz="3200" b="1" i="0" u="none" strike="noStrike" baseline="0">
              <a:solidFill>
                <a:srgbClr val="0000FF"/>
              </a:solidFill>
              <a:latin typeface="Arial Black"/>
            </a:rPr>
            <a:t>PREVENTIVAZIONE IMPIANTO P.R. con P.C.</a:t>
          </a:r>
        </a:p>
        <a:p>
          <a:pPr algn="ctr" rtl="0">
            <a:defRPr sz="1000"/>
          </a:pPr>
          <a:r>
            <a:rPr lang="it-IT" sz="2400" b="1" i="1" u="none" strike="noStrike" baseline="0">
              <a:solidFill>
                <a:sysClr val="windowText" lastClr="000000"/>
              </a:solidFill>
              <a:latin typeface="Arial" pitchFamily="34" charset="0"/>
              <a:cs typeface="Arial" pitchFamily="34" charset="0"/>
            </a:rPr>
            <a:t>e produzione ACS</a:t>
          </a:r>
        </a:p>
        <a:p>
          <a:pPr algn="ctr" rtl="0">
            <a:defRPr sz="1000"/>
          </a:pPr>
          <a:endParaRPr lang="it-IT" sz="3200" b="1" i="0" u="none" strike="noStrike" baseline="0">
            <a:solidFill>
              <a:srgbClr val="0000FF"/>
            </a:solidFill>
            <a:latin typeface="Arial Black"/>
          </a:endParaRPr>
        </a:p>
      </xdr:txBody>
    </xdr:sp>
    <xdr:clientData/>
  </xdr:twoCellAnchor>
  <xdr:twoCellAnchor editAs="oneCell">
    <xdr:from>
      <xdr:col>1</xdr:col>
      <xdr:colOff>958850</xdr:colOff>
      <xdr:row>15</xdr:row>
      <xdr:rowOff>101600</xdr:rowOff>
    </xdr:from>
    <xdr:to>
      <xdr:col>1</xdr:col>
      <xdr:colOff>958850</xdr:colOff>
      <xdr:row>21</xdr:row>
      <xdr:rowOff>38100</xdr:rowOff>
    </xdr:to>
    <xdr:pic>
      <xdr:nvPicPr>
        <xdr:cNvPr id="1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20800" y="2673350"/>
          <a:ext cx="850900" cy="889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1848757</xdr:colOff>
      <xdr:row>15</xdr:row>
      <xdr:rowOff>160565</xdr:rowOff>
    </xdr:from>
    <xdr:to>
      <xdr:col>1</xdr:col>
      <xdr:colOff>3664049</xdr:colOff>
      <xdr:row>20</xdr:row>
      <xdr:rowOff>376465</xdr:rowOff>
    </xdr:to>
    <xdr:pic>
      <xdr:nvPicPr>
        <xdr:cNvPr id="18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65186" y="7345136"/>
          <a:ext cx="1815292" cy="212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1079500</xdr:colOff>
      <xdr:row>2</xdr:row>
      <xdr:rowOff>476250</xdr:rowOff>
    </xdr:from>
    <xdr:to>
      <xdr:col>14</xdr:col>
      <xdr:colOff>44450</xdr:colOff>
      <xdr:row>3</xdr:row>
      <xdr:rowOff>95250</xdr:rowOff>
    </xdr:to>
    <xdr:sp macro="" textlink="">
      <xdr:nvSpPr>
        <xdr:cNvPr id="8" name="Text Box 2"/>
        <xdr:cNvSpPr txBox="1">
          <a:spLocks noChangeArrowheads="1"/>
        </xdr:cNvSpPr>
      </xdr:nvSpPr>
      <xdr:spPr bwMode="auto">
        <a:xfrm>
          <a:off x="18288000" y="1492250"/>
          <a:ext cx="1187450" cy="12700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it-IT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 editAs="oneCell">
    <xdr:from>
      <xdr:col>9</xdr:col>
      <xdr:colOff>680354</xdr:colOff>
      <xdr:row>22</xdr:row>
      <xdr:rowOff>217717</xdr:rowOff>
    </xdr:from>
    <xdr:to>
      <xdr:col>11</xdr:col>
      <xdr:colOff>993721</xdr:colOff>
      <xdr:row>34</xdr:row>
      <xdr:rowOff>299360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13171711" y="10069288"/>
          <a:ext cx="3551867" cy="4653643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5</xdr:col>
      <xdr:colOff>549796</xdr:colOff>
      <xdr:row>5</xdr:row>
      <xdr:rowOff>272143</xdr:rowOff>
    </xdr:from>
    <xdr:to>
      <xdr:col>8</xdr:col>
      <xdr:colOff>1075106</xdr:colOff>
      <xdr:row>13</xdr:row>
      <xdr:rowOff>164648</xdr:rowOff>
    </xdr:to>
    <xdr:pic>
      <xdr:nvPicPr>
        <xdr:cNvPr id="41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8618832" y="2979964"/>
          <a:ext cx="3695774" cy="3607255"/>
        </a:xfrm>
        <a:prstGeom prst="rect">
          <a:avLst/>
        </a:prstGeom>
        <a:noFill/>
      </xdr:spPr>
    </xdr:pic>
    <xdr:clientData/>
  </xdr:twoCellAnchor>
  <xdr:twoCellAnchor editAs="oneCell">
    <xdr:from>
      <xdr:col>9</xdr:col>
      <xdr:colOff>557892</xdr:colOff>
      <xdr:row>5</xdr:row>
      <xdr:rowOff>98651</xdr:rowOff>
    </xdr:from>
    <xdr:to>
      <xdr:col>11</xdr:col>
      <xdr:colOff>625929</xdr:colOff>
      <xdr:row>10</xdr:row>
      <xdr:rowOff>211558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/>
        <a:srcRect/>
        <a:stretch>
          <a:fillRect/>
        </a:stretch>
      </xdr:blipFill>
      <xdr:spPr bwMode="auto">
        <a:xfrm>
          <a:off x="13035642" y="2789464"/>
          <a:ext cx="3306537" cy="266084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149680</xdr:colOff>
      <xdr:row>23</xdr:row>
      <xdr:rowOff>319225</xdr:rowOff>
    </xdr:from>
    <xdr:to>
      <xdr:col>8</xdr:col>
      <xdr:colOff>966108</xdr:colOff>
      <xdr:row>34</xdr:row>
      <xdr:rowOff>91846</xdr:rowOff>
    </xdr:to>
    <xdr:pic>
      <xdr:nvPicPr>
        <xdr:cNvPr id="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/>
        <a:srcRect/>
        <a:stretch>
          <a:fillRect/>
        </a:stretch>
      </xdr:blipFill>
      <xdr:spPr bwMode="auto">
        <a:xfrm>
          <a:off x="9225644" y="10551796"/>
          <a:ext cx="2979964" cy="3963621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6</xdr:col>
      <xdr:colOff>122463</xdr:colOff>
      <xdr:row>34</xdr:row>
      <xdr:rowOff>136071</xdr:rowOff>
    </xdr:from>
    <xdr:to>
      <xdr:col>8</xdr:col>
      <xdr:colOff>993320</xdr:colOff>
      <xdr:row>37</xdr:row>
      <xdr:rowOff>347275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/>
        <a:srcRect/>
        <a:stretch>
          <a:fillRect/>
        </a:stretch>
      </xdr:blipFill>
      <xdr:spPr bwMode="auto">
        <a:xfrm>
          <a:off x="9198427" y="14559642"/>
          <a:ext cx="3034393" cy="1354204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>
    <xdr:from>
      <xdr:col>8</xdr:col>
      <xdr:colOff>421822</xdr:colOff>
      <xdr:row>30</xdr:row>
      <xdr:rowOff>326572</xdr:rowOff>
    </xdr:from>
    <xdr:to>
      <xdr:col>8</xdr:col>
      <xdr:colOff>870858</xdr:colOff>
      <xdr:row>32</xdr:row>
      <xdr:rowOff>40822</xdr:rowOff>
    </xdr:to>
    <xdr:sp macro="" textlink="">
      <xdr:nvSpPr>
        <xdr:cNvPr id="28" name="Ovale 27"/>
        <xdr:cNvSpPr/>
      </xdr:nvSpPr>
      <xdr:spPr>
        <a:xfrm>
          <a:off x="11661322" y="13226143"/>
          <a:ext cx="449036" cy="47625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>
    <xdr:from>
      <xdr:col>7</xdr:col>
      <xdr:colOff>1061357</xdr:colOff>
      <xdr:row>36</xdr:row>
      <xdr:rowOff>353786</xdr:rowOff>
    </xdr:from>
    <xdr:to>
      <xdr:col>8</xdr:col>
      <xdr:colOff>95250</xdr:colOff>
      <xdr:row>37</xdr:row>
      <xdr:rowOff>299357</xdr:rowOff>
    </xdr:to>
    <xdr:sp macro="" textlink="">
      <xdr:nvSpPr>
        <xdr:cNvPr id="31" name="Freccia a destra 30"/>
        <xdr:cNvSpPr/>
      </xdr:nvSpPr>
      <xdr:spPr>
        <a:xfrm>
          <a:off x="11185071" y="15539357"/>
          <a:ext cx="149679" cy="326571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it-IT" sz="1100"/>
        </a:p>
      </xdr:txBody>
    </xdr:sp>
    <xdr:clientData/>
  </xdr:twoCellAnchor>
  <xdr:twoCellAnchor editAs="oneCell">
    <xdr:from>
      <xdr:col>4</xdr:col>
      <xdr:colOff>95251</xdr:colOff>
      <xdr:row>32</xdr:row>
      <xdr:rowOff>264572</xdr:rowOff>
    </xdr:from>
    <xdr:to>
      <xdr:col>6</xdr:col>
      <xdr:colOff>54428</xdr:colOff>
      <xdr:row>37</xdr:row>
      <xdr:rowOff>223157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/>
        <a:srcRect/>
        <a:stretch>
          <a:fillRect/>
        </a:stretch>
      </xdr:blipFill>
      <xdr:spPr bwMode="auto">
        <a:xfrm>
          <a:off x="7089322" y="13926143"/>
          <a:ext cx="2041070" cy="186358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4</xdr:col>
      <xdr:colOff>312965</xdr:colOff>
      <xdr:row>38</xdr:row>
      <xdr:rowOff>54429</xdr:rowOff>
    </xdr:from>
    <xdr:to>
      <xdr:col>5</xdr:col>
      <xdr:colOff>817790</xdr:colOff>
      <xdr:row>39</xdr:row>
      <xdr:rowOff>349704</xdr:rowOff>
    </xdr:to>
    <xdr:pic>
      <xdr:nvPicPr>
        <xdr:cNvPr id="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7307036" y="16002000"/>
          <a:ext cx="1579790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585108</xdr:colOff>
      <xdr:row>37</xdr:row>
      <xdr:rowOff>340178</xdr:rowOff>
    </xdr:from>
    <xdr:to>
      <xdr:col>10</xdr:col>
      <xdr:colOff>559255</xdr:colOff>
      <xdr:row>39</xdr:row>
      <xdr:rowOff>254453</xdr:rowOff>
    </xdr:to>
    <xdr:pic>
      <xdr:nvPicPr>
        <xdr:cNvPr id="32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13076465" y="15906749"/>
          <a:ext cx="1579790" cy="676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149679</xdr:colOff>
      <xdr:row>0</xdr:row>
      <xdr:rowOff>190499</xdr:rowOff>
    </xdr:from>
    <xdr:to>
      <xdr:col>3</xdr:col>
      <xdr:colOff>457367</xdr:colOff>
      <xdr:row>3</xdr:row>
      <xdr:rowOff>353785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/>
        <a:srcRect/>
        <a:stretch>
          <a:fillRect/>
        </a:stretch>
      </xdr:blipFill>
      <xdr:spPr bwMode="auto">
        <a:xfrm>
          <a:off x="149679" y="190499"/>
          <a:ext cx="6199581" cy="1673679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9</xdr:col>
      <xdr:colOff>571499</xdr:colOff>
      <xdr:row>12</xdr:row>
      <xdr:rowOff>258536</xdr:rowOff>
    </xdr:from>
    <xdr:to>
      <xdr:col>11</xdr:col>
      <xdr:colOff>625928</xdr:colOff>
      <xdr:row>20</xdr:row>
      <xdr:rowOff>290806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/>
        <a:srcRect/>
        <a:stretch>
          <a:fillRect/>
        </a:stretch>
      </xdr:blipFill>
      <xdr:spPr bwMode="auto">
        <a:xfrm>
          <a:off x="13062856" y="6300107"/>
          <a:ext cx="3292929" cy="308027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0</xdr:col>
      <xdr:colOff>738187</xdr:colOff>
      <xdr:row>41</xdr:row>
      <xdr:rowOff>261938</xdr:rowOff>
    </xdr:from>
    <xdr:to>
      <xdr:col>11</xdr:col>
      <xdr:colOff>1003710</xdr:colOff>
      <xdr:row>61</xdr:row>
      <xdr:rowOff>166688</xdr:rowOff>
    </xdr:to>
    <xdr:pic>
      <xdr:nvPicPr>
        <xdr:cNvPr id="1033" name="Picture 9"/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/>
        <a:srcRect l="14394" t="865" r="25000" b="1384"/>
        <a:stretch>
          <a:fillRect/>
        </a:stretch>
      </xdr:blipFill>
      <xdr:spPr bwMode="auto">
        <a:xfrm>
          <a:off x="738187" y="17311688"/>
          <a:ext cx="15981773" cy="7524750"/>
        </a:xfrm>
        <a:prstGeom prst="rect">
          <a:avLst/>
        </a:prstGeom>
        <a:solidFill>
          <a:sysClr val="window" lastClr="FFFFFF"/>
        </a:solidFill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E71"/>
  <sheetViews>
    <sheetView tabSelected="1" view="pageLayout" topLeftCell="A10" zoomScale="70" zoomScaleNormal="40" zoomScalePageLayoutView="70" workbookViewId="0">
      <selection activeCell="I22" sqref="I22"/>
    </sheetView>
  </sheetViews>
  <sheetFormatPr defaultColWidth="15.5703125" defaultRowHeight="45" customHeight="1"/>
  <cols>
    <col min="1" max="1" width="11.5703125" style="2" customWidth="1"/>
    <col min="2" max="2" width="58.7109375" style="2" customWidth="1"/>
    <col min="3" max="3" width="12.5703125" style="2" customWidth="1"/>
    <col min="4" max="4" width="15.5703125" style="2"/>
    <col min="5" max="5" width="15.140625" style="2" customWidth="1"/>
    <col min="6" max="6" width="14" style="2" customWidth="1"/>
    <col min="7" max="7" width="14.7109375" style="2" customWidth="1"/>
    <col min="8" max="8" width="15.7109375" style="2" customWidth="1"/>
    <col min="9" max="9" width="17.7109375" style="2" customWidth="1"/>
    <col min="10" max="10" width="22.5703125" style="2" customWidth="1"/>
    <col min="11" max="11" width="22.85546875" style="2" customWidth="1"/>
    <col min="12" max="12" width="20.5703125" style="2" customWidth="1"/>
    <col min="13" max="16" width="15.5703125" style="2"/>
    <col min="17" max="17" width="12.140625" style="2" customWidth="1"/>
    <col min="18" max="16384" width="15.5703125" style="2"/>
  </cols>
  <sheetData>
    <row r="1" spans="1:22" s="1" customFormat="1" ht="39.950000000000003" customHeight="1">
      <c r="A1"/>
      <c r="B1"/>
      <c r="C1"/>
      <c r="D1"/>
      <c r="E1"/>
      <c r="F1"/>
      <c r="G1"/>
      <c r="H1"/>
      <c r="I1"/>
      <c r="K1"/>
      <c r="L1"/>
      <c r="M1"/>
    </row>
    <row r="2" spans="1:22" s="1" customFormat="1" ht="39.950000000000003" customHeight="1">
      <c r="A2"/>
      <c r="B2"/>
      <c r="C2"/>
      <c r="D2"/>
      <c r="E2"/>
      <c r="F2"/>
      <c r="G2"/>
      <c r="H2"/>
      <c r="I2"/>
      <c r="J2" s="183" t="s">
        <v>57</v>
      </c>
      <c r="K2"/>
      <c r="L2"/>
      <c r="M2"/>
    </row>
    <row r="3" spans="1:22" s="1" customFormat="1" ht="39.950000000000003" customHeight="1">
      <c r="A3"/>
      <c r="B3"/>
      <c r="C3"/>
      <c r="D3"/>
      <c r="E3"/>
      <c r="F3"/>
      <c r="G3"/>
      <c r="H3"/>
      <c r="I3"/>
      <c r="J3"/>
      <c r="K3"/>
      <c r="M3"/>
    </row>
    <row r="4" spans="1:22" s="1" customFormat="1" ht="39.950000000000003" customHeight="1">
      <c r="A4"/>
      <c r="B4"/>
      <c r="C4"/>
      <c r="D4"/>
      <c r="E4"/>
      <c r="F4"/>
      <c r="G4"/>
      <c r="H4"/>
      <c r="I4"/>
      <c r="J4"/>
      <c r="K4" s="67"/>
      <c r="L4" s="68"/>
      <c r="M4"/>
    </row>
    <row r="5" spans="1:22" s="1" customFormat="1" ht="54.95" customHeight="1">
      <c r="A5" s="57"/>
      <c r="B5" s="57"/>
      <c r="C5" s="57"/>
      <c r="D5" s="57"/>
      <c r="E5" s="58"/>
      <c r="F5" s="57"/>
      <c r="G5" s="57"/>
      <c r="H5" s="57"/>
      <c r="I5" s="57"/>
      <c r="J5" s="57"/>
      <c r="K5" s="65"/>
      <c r="L5" s="66"/>
      <c r="M5" s="26"/>
    </row>
    <row r="6" spans="1:22" ht="49.5" customHeight="1">
      <c r="A6" s="57"/>
      <c r="B6" s="71"/>
      <c r="C6" s="70"/>
      <c r="D6" s="70"/>
      <c r="I6" s="69"/>
      <c r="J6" s="57"/>
      <c r="K6" s="57"/>
      <c r="L6" s="57"/>
      <c r="M6" s="26"/>
      <c r="R6" s="5"/>
      <c r="S6" s="5"/>
      <c r="T6" s="5"/>
      <c r="U6" s="5"/>
      <c r="V6" s="5"/>
    </row>
    <row r="7" spans="1:22" ht="59.1" customHeight="1">
      <c r="A7" s="61"/>
      <c r="B7" s="72"/>
      <c r="I7" s="59"/>
      <c r="J7" s="59"/>
      <c r="K7" s="39"/>
      <c r="L7" s="38"/>
      <c r="M7" s="27"/>
      <c r="R7" s="5"/>
      <c r="S7" s="5"/>
      <c r="T7" s="5"/>
      <c r="U7" s="5"/>
      <c r="V7" s="5"/>
    </row>
    <row r="8" spans="1:22" ht="33" customHeight="1">
      <c r="A8" s="86"/>
      <c r="B8"/>
      <c r="C8"/>
      <c r="D8"/>
      <c r="E8"/>
      <c r="F8"/>
      <c r="G8"/>
      <c r="H8"/>
      <c r="I8"/>
      <c r="J8" s="32"/>
      <c r="K8" s="33"/>
      <c r="L8" s="30"/>
      <c r="M8" s="27"/>
      <c r="R8" s="5"/>
      <c r="S8" s="5"/>
      <c r="T8" s="5"/>
      <c r="U8" s="5"/>
      <c r="V8" s="5"/>
    </row>
    <row r="9" spans="1:22" ht="30.95" customHeight="1">
      <c r="A9" s="87"/>
      <c r="B9" s="88"/>
      <c r="C9" s="88"/>
      <c r="D9" s="88"/>
      <c r="E9" s="88"/>
      <c r="F9" s="88"/>
      <c r="G9" s="88"/>
      <c r="H9" s="88"/>
      <c r="I9" s="88"/>
      <c r="J9" s="32"/>
      <c r="K9" s="57"/>
      <c r="L9" s="57"/>
      <c r="M9" s="27"/>
      <c r="R9" s="5"/>
      <c r="S9" s="5"/>
      <c r="T9" s="5"/>
      <c r="U9" s="5"/>
      <c r="V9" s="5"/>
    </row>
    <row r="10" spans="1:22" ht="30" customHeight="1">
      <c r="B10" s="187" t="s">
        <v>14</v>
      </c>
      <c r="C10" s="188" t="s">
        <v>18</v>
      </c>
      <c r="D10" s="184" t="s">
        <v>15</v>
      </c>
      <c r="K10" s="90"/>
      <c r="L10" s="90"/>
      <c r="M10" s="35"/>
      <c r="R10" s="5"/>
      <c r="S10" s="5"/>
      <c r="T10" s="5"/>
      <c r="U10" s="5"/>
      <c r="V10" s="5"/>
    </row>
    <row r="11" spans="1:22" ht="30" customHeight="1">
      <c r="B11" s="189" t="s">
        <v>58</v>
      </c>
      <c r="C11" s="107" t="s">
        <v>19</v>
      </c>
      <c r="D11" s="185">
        <v>35</v>
      </c>
      <c r="K11" s="90"/>
      <c r="L11" s="90"/>
      <c r="M11" s="35"/>
      <c r="R11" s="5"/>
      <c r="S11" s="5"/>
      <c r="T11" s="5"/>
      <c r="U11" s="5"/>
      <c r="V11" s="5"/>
    </row>
    <row r="12" spans="1:22" ht="30" customHeight="1">
      <c r="B12" s="190" t="s">
        <v>16</v>
      </c>
      <c r="C12" s="191" t="s">
        <v>17</v>
      </c>
      <c r="D12" s="186">
        <v>3</v>
      </c>
      <c r="L12" s="59"/>
      <c r="M12" s="35"/>
      <c r="N12" s="5"/>
      <c r="O12" s="5"/>
      <c r="P12" s="5"/>
      <c r="Q12" s="5"/>
      <c r="R12" s="5"/>
      <c r="S12" s="5"/>
      <c r="T12" s="5"/>
      <c r="U12" s="5"/>
      <c r="V12" s="5"/>
    </row>
    <row r="13" spans="1:22" ht="30" customHeight="1">
      <c r="A13" s="87"/>
      <c r="B13" s="88"/>
      <c r="C13" s="88"/>
      <c r="D13" s="88"/>
      <c r="E13" s="88"/>
      <c r="F13" s="88"/>
      <c r="G13" s="88"/>
      <c r="H13" s="88"/>
      <c r="I13" s="88"/>
      <c r="J13" s="45"/>
      <c r="K13" s="59"/>
      <c r="L13" s="59"/>
      <c r="M13" s="35"/>
      <c r="N13" s="17"/>
      <c r="O13" s="17"/>
      <c r="P13" s="17"/>
      <c r="Q13" s="17"/>
      <c r="R13" s="5"/>
      <c r="S13" s="5"/>
      <c r="T13" s="5"/>
      <c r="U13" s="5"/>
      <c r="V13" s="5"/>
    </row>
    <row r="14" spans="1:22" ht="30" customHeight="1">
      <c r="A14" s="87"/>
      <c r="B14" s="88"/>
      <c r="C14" s="88"/>
      <c r="D14" s="88"/>
      <c r="E14" s="88"/>
      <c r="F14" s="88"/>
      <c r="G14" s="88"/>
      <c r="H14" s="89"/>
      <c r="I14" s="88"/>
      <c r="J14" s="45"/>
      <c r="K14" s="59"/>
      <c r="L14" s="59"/>
      <c r="M14" s="35"/>
      <c r="N14" s="18"/>
      <c r="O14" s="18"/>
      <c r="P14" s="18"/>
      <c r="Q14" s="18"/>
      <c r="R14" s="5"/>
      <c r="S14" s="5"/>
      <c r="T14" s="5"/>
      <c r="U14" s="5"/>
      <c r="V14" s="5"/>
    </row>
    <row r="15" spans="1:22" ht="30" customHeight="1">
      <c r="A15" s="112"/>
      <c r="B15" s="101"/>
      <c r="C15" s="117" t="s">
        <v>20</v>
      </c>
      <c r="D15" s="117"/>
      <c r="E15" s="118"/>
      <c r="F15" s="118"/>
      <c r="G15" s="118"/>
      <c r="H15" s="118"/>
      <c r="I15" s="118"/>
      <c r="J15" s="42"/>
      <c r="K15" s="51"/>
      <c r="L15" s="38"/>
      <c r="M15" s="35"/>
      <c r="N15" s="20"/>
      <c r="O15" s="21"/>
      <c r="P15" s="22"/>
      <c r="Q15" s="20"/>
      <c r="R15" s="5"/>
      <c r="S15" s="5"/>
      <c r="T15" s="5"/>
      <c r="U15" s="5"/>
      <c r="V15" s="5"/>
    </row>
    <row r="16" spans="1:22" ht="30" customHeight="1">
      <c r="A16" s="113"/>
      <c r="B16" s="102"/>
      <c r="C16" s="119" t="s">
        <v>21</v>
      </c>
      <c r="D16" s="119"/>
      <c r="E16" s="120" t="s">
        <v>0</v>
      </c>
      <c r="F16" s="120" t="s">
        <v>1</v>
      </c>
      <c r="G16" s="120" t="s">
        <v>2</v>
      </c>
      <c r="H16" s="121" t="s">
        <v>22</v>
      </c>
      <c r="I16" s="121" t="s">
        <v>3</v>
      </c>
      <c r="J16" s="43"/>
      <c r="K16" s="59"/>
      <c r="L16" s="59"/>
      <c r="M16" s="35"/>
      <c r="N16" s="23"/>
      <c r="O16" s="24"/>
      <c r="P16" s="25"/>
      <c r="Q16" s="18"/>
      <c r="R16" s="5"/>
      <c r="S16" s="14"/>
      <c r="T16" s="5"/>
      <c r="U16" s="5"/>
      <c r="V16" s="5"/>
    </row>
    <row r="17" spans="1:31" ht="30" customHeight="1">
      <c r="A17" s="113">
        <v>1</v>
      </c>
      <c r="B17" s="102" t="s">
        <v>4</v>
      </c>
      <c r="C17" s="122" t="s">
        <v>5</v>
      </c>
      <c r="D17" s="175"/>
      <c r="E17" s="177">
        <f>$D$12*D17</f>
        <v>0</v>
      </c>
      <c r="F17" s="177">
        <f>E17*D27</f>
        <v>0</v>
      </c>
      <c r="G17" s="177">
        <f t="shared" ref="G17" si="0">F17/(1.16*15)</f>
        <v>0</v>
      </c>
      <c r="H17" s="178">
        <f t="shared" ref="H17:H22" si="1">(G17/(2.826*0.7))^0.5</f>
        <v>0</v>
      </c>
      <c r="I17" s="172"/>
      <c r="J17" s="38"/>
      <c r="K17"/>
      <c r="L17" s="38"/>
      <c r="M17" s="30"/>
      <c r="N17" s="18"/>
      <c r="O17" s="24"/>
      <c r="P17" s="25"/>
      <c r="Q17" s="18"/>
      <c r="R17" s="5"/>
      <c r="S17" s="14"/>
      <c r="T17" s="15"/>
      <c r="U17" s="15"/>
      <c r="V17" s="4"/>
    </row>
    <row r="18" spans="1:31" ht="30" customHeight="1">
      <c r="A18" s="113">
        <v>2</v>
      </c>
      <c r="B18" s="102" t="s">
        <v>6</v>
      </c>
      <c r="C18" s="122" t="s">
        <v>5</v>
      </c>
      <c r="D18" s="175">
        <v>65</v>
      </c>
      <c r="E18" s="177">
        <f>$D$12*D18</f>
        <v>195</v>
      </c>
      <c r="F18" s="177">
        <f>E18*$D$11</f>
        <v>6825</v>
      </c>
      <c r="G18" s="177">
        <f>F18/(1.16*5)</f>
        <v>1176.7241379310344</v>
      </c>
      <c r="H18" s="178">
        <f t="shared" si="1"/>
        <v>24.389462666433062</v>
      </c>
      <c r="I18" s="172" t="s">
        <v>23</v>
      </c>
      <c r="J18" s="38"/>
      <c r="K18" s="60"/>
      <c r="L18" s="38"/>
      <c r="M18" s="37"/>
      <c r="N18" s="18"/>
      <c r="O18" s="24"/>
      <c r="P18" s="25"/>
      <c r="Q18" s="18"/>
      <c r="R18" s="5"/>
      <c r="S18" s="14"/>
      <c r="T18" s="14"/>
      <c r="U18" s="4"/>
      <c r="V18" s="4"/>
    </row>
    <row r="19" spans="1:31" ht="30" customHeight="1">
      <c r="A19" s="113">
        <v>3</v>
      </c>
      <c r="B19" s="102" t="s">
        <v>7</v>
      </c>
      <c r="C19" s="122" t="s">
        <v>5</v>
      </c>
      <c r="D19" s="175">
        <v>58</v>
      </c>
      <c r="E19" s="177">
        <f>$D$12*D19</f>
        <v>174</v>
      </c>
      <c r="F19" s="177">
        <f>E19*$D$11</f>
        <v>6090</v>
      </c>
      <c r="G19" s="177">
        <f t="shared" ref="G19:G22" si="2">F19/(1.16*5)</f>
        <v>1050</v>
      </c>
      <c r="H19" s="178">
        <f t="shared" si="1"/>
        <v>23.038783879204569</v>
      </c>
      <c r="I19" s="172" t="s">
        <v>23</v>
      </c>
      <c r="J19" s="38"/>
      <c r="K19" s="39"/>
      <c r="L19" s="39"/>
      <c r="M19" s="28"/>
      <c r="N19" s="18"/>
      <c r="O19" s="24"/>
      <c r="P19" s="25"/>
      <c r="Q19" s="18"/>
      <c r="R19" s="5"/>
      <c r="S19" s="4"/>
      <c r="T19" s="4"/>
      <c r="U19" s="4"/>
      <c r="V19" s="4"/>
    </row>
    <row r="20" spans="1:31" ht="30" customHeight="1">
      <c r="A20" s="113">
        <v>4</v>
      </c>
      <c r="B20" s="102" t="s">
        <v>49</v>
      </c>
      <c r="C20" s="122" t="s">
        <v>5</v>
      </c>
      <c r="D20" s="175">
        <v>73</v>
      </c>
      <c r="E20" s="177">
        <f>$D$12*D20</f>
        <v>219</v>
      </c>
      <c r="F20" s="177">
        <f>E20*$D$11</f>
        <v>7665</v>
      </c>
      <c r="G20" s="177">
        <f t="shared" si="2"/>
        <v>1321.5517241379312</v>
      </c>
      <c r="H20" s="178">
        <f t="shared" si="1"/>
        <v>25.846812006508134</v>
      </c>
      <c r="I20" s="172" t="s">
        <v>23</v>
      </c>
      <c r="L20" s="62"/>
      <c r="M20" s="28"/>
      <c r="N20" s="18"/>
      <c r="O20" s="24"/>
      <c r="P20" s="25"/>
      <c r="Q20" s="18"/>
      <c r="R20" s="5"/>
      <c r="S20" s="4"/>
      <c r="T20" s="4"/>
      <c r="U20" s="4"/>
      <c r="V20" s="4"/>
    </row>
    <row r="21" spans="1:31" ht="30" customHeight="1">
      <c r="A21" s="113">
        <v>5</v>
      </c>
      <c r="B21" s="102" t="s">
        <v>8</v>
      </c>
      <c r="C21" s="123" t="s">
        <v>5</v>
      </c>
      <c r="D21" s="176"/>
      <c r="E21" s="177">
        <f>$D$12*D21</f>
        <v>0</v>
      </c>
      <c r="F21" s="177">
        <f>E21*$D$11</f>
        <v>0</v>
      </c>
      <c r="G21" s="177">
        <f t="shared" si="2"/>
        <v>0</v>
      </c>
      <c r="H21" s="178">
        <f t="shared" si="1"/>
        <v>0</v>
      </c>
      <c r="I21" s="172"/>
      <c r="L21" s="63"/>
      <c r="M21" s="28"/>
      <c r="N21" s="18"/>
      <c r="O21" s="24"/>
      <c r="P21" s="25"/>
      <c r="Q21" s="18"/>
      <c r="R21" s="5"/>
      <c r="S21" s="4"/>
      <c r="T21" s="4"/>
      <c r="U21" s="4"/>
      <c r="V21" s="4"/>
    </row>
    <row r="22" spans="1:31" ht="30" customHeight="1">
      <c r="A22" s="114">
        <v>6</v>
      </c>
      <c r="B22" s="103" t="s">
        <v>9</v>
      </c>
      <c r="C22" s="124" t="s">
        <v>5</v>
      </c>
      <c r="D22" s="182">
        <f>D17+D18+D19+D20</f>
        <v>196</v>
      </c>
      <c r="E22" s="179">
        <f>$D$12*D22</f>
        <v>588</v>
      </c>
      <c r="F22" s="179">
        <f>E22*$D$11</f>
        <v>20580</v>
      </c>
      <c r="G22" s="179">
        <f t="shared" si="2"/>
        <v>3548.2758620689656</v>
      </c>
      <c r="H22" s="180">
        <f t="shared" si="1"/>
        <v>42.351967400462065</v>
      </c>
      <c r="I22" s="181" t="s">
        <v>24</v>
      </c>
      <c r="L22" s="62"/>
      <c r="M22" s="28"/>
      <c r="N22" s="18"/>
      <c r="O22" s="24"/>
      <c r="P22" s="25"/>
      <c r="Q22" s="18"/>
      <c r="R22" s="5"/>
      <c r="S22" s="4"/>
      <c r="T22" s="4"/>
      <c r="U22" s="4"/>
      <c r="V22" s="4"/>
    </row>
    <row r="23" spans="1:31" ht="30" customHeight="1">
      <c r="A23" s="115"/>
      <c r="B23" s="91"/>
      <c r="C23" s="91"/>
      <c r="D23" s="94"/>
      <c r="E23" s="95"/>
      <c r="F23" s="95"/>
      <c r="G23" s="95"/>
      <c r="H23" s="95"/>
      <c r="I23" s="155"/>
      <c r="J23" s="5"/>
      <c r="K23" s="5"/>
      <c r="L23" s="64"/>
      <c r="M23" s="28"/>
      <c r="N23" s="23"/>
      <c r="O23" s="24"/>
      <c r="P23" s="25"/>
      <c r="Q23" s="18"/>
      <c r="R23" s="5"/>
      <c r="S23" s="5"/>
      <c r="T23" s="5"/>
      <c r="U23" s="5"/>
      <c r="V23" s="5"/>
      <c r="Z23" s="5"/>
      <c r="AA23" s="5"/>
      <c r="AB23" s="5"/>
      <c r="AC23" s="5"/>
      <c r="AD23" s="5"/>
      <c r="AE23" s="5"/>
    </row>
    <row r="24" spans="1:31" ht="30" customHeight="1">
      <c r="A24" s="115"/>
      <c r="B24" s="96" t="s">
        <v>26</v>
      </c>
      <c r="C24" s="98" t="s">
        <v>25</v>
      </c>
      <c r="D24" s="99"/>
      <c r="E24" s="99"/>
      <c r="F24" s="100"/>
      <c r="G24" s="81"/>
      <c r="H24" s="81"/>
      <c r="I24" s="156"/>
      <c r="J24" s="5"/>
      <c r="K24" s="5"/>
      <c r="L24" s="64"/>
      <c r="M24" s="28"/>
      <c r="N24" s="18"/>
      <c r="O24" s="24"/>
      <c r="P24" s="25"/>
      <c r="Q24" s="18"/>
      <c r="R24" s="10"/>
      <c r="S24" s="5"/>
      <c r="T24" s="5"/>
      <c r="U24" s="5"/>
      <c r="V24" s="5"/>
      <c r="Z24" s="5"/>
      <c r="AA24" s="5"/>
      <c r="AB24" s="5"/>
      <c r="AC24" s="5"/>
      <c r="AD24" s="5"/>
      <c r="AE24" s="5"/>
    </row>
    <row r="25" spans="1:31" ht="30" customHeight="1">
      <c r="A25" s="116">
        <v>7</v>
      </c>
      <c r="B25" s="125" t="s">
        <v>27</v>
      </c>
      <c r="C25" s="126" t="s">
        <v>28</v>
      </c>
      <c r="D25" s="167" t="s">
        <v>29</v>
      </c>
      <c r="E25" s="127" t="s">
        <v>30</v>
      </c>
      <c r="F25" s="165">
        <v>13</v>
      </c>
      <c r="G25" s="104"/>
      <c r="H25" s="81"/>
      <c r="I25" s="156"/>
      <c r="J25" s="5"/>
      <c r="K25" s="5"/>
      <c r="L25" s="64"/>
      <c r="M25" s="28"/>
      <c r="N25" s="18"/>
      <c r="O25" s="24"/>
      <c r="P25" s="25"/>
      <c r="Q25" s="18"/>
      <c r="R25" s="16"/>
      <c r="S25" s="7"/>
      <c r="T25" s="7"/>
      <c r="U25" s="5"/>
      <c r="V25" s="7"/>
      <c r="W25" s="7"/>
      <c r="X25" s="5"/>
      <c r="Y25" s="7"/>
      <c r="Z25" s="7"/>
      <c r="AA25" s="7"/>
      <c r="AB25" s="7"/>
      <c r="AC25" s="12"/>
      <c r="AD25" s="5"/>
      <c r="AE25" s="5"/>
    </row>
    <row r="26" spans="1:31" ht="30" customHeight="1">
      <c r="A26" s="113">
        <v>8</v>
      </c>
      <c r="B26" s="122" t="s">
        <v>31</v>
      </c>
      <c r="C26" s="128" t="s">
        <v>32</v>
      </c>
      <c r="D26" s="168">
        <f>((D22/0.115)*(F25/100)*3.14/4)*1.5</f>
        <v>260.89304347826089</v>
      </c>
      <c r="E26" s="129"/>
      <c r="F26" s="129"/>
      <c r="G26" s="104"/>
      <c r="H26" s="81"/>
      <c r="I26" s="156"/>
      <c r="J26" s="5"/>
      <c r="K26" s="5"/>
      <c r="L26" s="64"/>
      <c r="M26" s="28"/>
      <c r="N26" s="18"/>
      <c r="O26" s="24"/>
      <c r="P26" s="25"/>
      <c r="Q26" s="18"/>
      <c r="R26" s="11"/>
      <c r="S26" s="8"/>
      <c r="T26" s="8"/>
      <c r="U26" s="5"/>
      <c r="V26" s="9"/>
      <c r="W26" s="9"/>
      <c r="X26" s="5"/>
      <c r="Y26" s="9"/>
      <c r="Z26" s="9"/>
      <c r="AA26" s="9"/>
      <c r="AB26" s="5"/>
      <c r="AC26" s="5"/>
      <c r="AD26" s="5"/>
      <c r="AE26" s="5"/>
    </row>
    <row r="27" spans="1:31" ht="30" customHeight="1">
      <c r="A27" s="113">
        <v>9</v>
      </c>
      <c r="B27" s="122" t="s">
        <v>33</v>
      </c>
      <c r="C27" s="128" t="s">
        <v>10</v>
      </c>
      <c r="D27" s="169">
        <f>F22/1000</f>
        <v>20.58</v>
      </c>
      <c r="E27" s="127"/>
      <c r="F27" s="129"/>
      <c r="G27" s="105"/>
      <c r="H27" s="81"/>
      <c r="I27" s="156"/>
      <c r="J27" s="5"/>
      <c r="K27" s="5"/>
      <c r="L27" s="64"/>
      <c r="M27" s="28"/>
      <c r="N27" s="18"/>
      <c r="O27" s="24"/>
      <c r="P27" s="25"/>
      <c r="Q27" s="18"/>
      <c r="R27" s="10"/>
      <c r="S27" s="6"/>
      <c r="T27" s="6"/>
      <c r="U27" s="5"/>
      <c r="V27" s="6"/>
      <c r="W27" s="6"/>
      <c r="X27" s="5"/>
      <c r="Y27" s="6"/>
      <c r="Z27" s="6"/>
      <c r="AA27" s="5"/>
      <c r="AB27" s="4"/>
      <c r="AC27" s="5"/>
      <c r="AD27" s="5"/>
      <c r="AE27" s="5"/>
    </row>
    <row r="28" spans="1:31" ht="30" customHeight="1">
      <c r="A28" s="113">
        <v>10</v>
      </c>
      <c r="B28" s="122" t="s">
        <v>35</v>
      </c>
      <c r="C28" s="170" t="s">
        <v>36</v>
      </c>
      <c r="D28" s="171"/>
      <c r="E28" s="130"/>
      <c r="F28" s="130"/>
      <c r="G28" s="104"/>
      <c r="H28" s="81"/>
      <c r="I28" s="156"/>
      <c r="J28" s="5"/>
      <c r="K28" s="5"/>
      <c r="L28" s="64"/>
      <c r="M28" s="28"/>
      <c r="N28" s="18"/>
      <c r="O28" s="24"/>
      <c r="P28" s="25"/>
      <c r="Q28" s="18"/>
      <c r="R28" s="10"/>
      <c r="S28" s="6"/>
      <c r="T28" s="6"/>
      <c r="U28" s="5"/>
      <c r="V28" s="6"/>
      <c r="W28" s="6"/>
      <c r="X28" s="5"/>
      <c r="Y28" s="6"/>
      <c r="Z28" s="6"/>
      <c r="AA28" s="5"/>
      <c r="AB28" s="4"/>
      <c r="AC28" s="5"/>
      <c r="AD28" s="5"/>
      <c r="AE28" s="5"/>
    </row>
    <row r="29" spans="1:31" ht="30" customHeight="1">
      <c r="A29" s="113">
        <v>11</v>
      </c>
      <c r="B29" s="122" t="s">
        <v>37</v>
      </c>
      <c r="C29" s="128" t="s">
        <v>34</v>
      </c>
      <c r="D29" s="172">
        <v>2</v>
      </c>
      <c r="E29" s="129" t="s">
        <v>38</v>
      </c>
      <c r="F29" s="166">
        <v>12</v>
      </c>
      <c r="G29" s="104"/>
      <c r="H29" s="81"/>
      <c r="I29" s="156"/>
      <c r="J29" s="5"/>
      <c r="K29" s="5"/>
      <c r="L29" s="64"/>
      <c r="M29" s="29"/>
      <c r="N29" s="18"/>
      <c r="O29" s="24"/>
      <c r="P29" s="25"/>
      <c r="Q29" s="18"/>
      <c r="R29" s="13"/>
      <c r="S29" s="6"/>
      <c r="T29" s="6"/>
      <c r="U29" s="5"/>
      <c r="V29" s="6"/>
      <c r="W29" s="6"/>
      <c r="X29" s="5"/>
      <c r="Y29" s="6"/>
      <c r="Z29" s="6"/>
      <c r="AA29" s="5"/>
      <c r="AB29" s="4"/>
      <c r="AC29" s="5"/>
      <c r="AD29" s="5"/>
      <c r="AE29" s="5"/>
    </row>
    <row r="30" spans="1:31" ht="30" customHeight="1">
      <c r="A30" s="113">
        <v>12</v>
      </c>
      <c r="B30" s="122" t="s">
        <v>39</v>
      </c>
      <c r="C30" s="128" t="s">
        <v>32</v>
      </c>
      <c r="D30" s="173">
        <f>15*D29*F29</f>
        <v>360</v>
      </c>
      <c r="E30" s="129"/>
      <c r="F30" s="129"/>
      <c r="G30" s="104"/>
      <c r="H30" s="81"/>
      <c r="I30" s="156"/>
      <c r="J30" s="5"/>
      <c r="K30" s="5"/>
      <c r="L30" s="64"/>
      <c r="M30" s="28"/>
      <c r="N30" s="18"/>
      <c r="O30" s="24"/>
      <c r="P30" s="25"/>
      <c r="Q30" s="18"/>
      <c r="R30" s="10"/>
      <c r="S30" s="6"/>
      <c r="T30" s="6"/>
      <c r="U30" s="5"/>
      <c r="V30" s="6"/>
      <c r="W30" s="6"/>
      <c r="X30" s="5"/>
      <c r="Y30" s="6"/>
      <c r="Z30" s="6"/>
      <c r="AA30" s="5"/>
      <c r="AB30" s="5"/>
      <c r="AC30" s="5"/>
      <c r="AD30" s="5"/>
      <c r="AE30" s="5"/>
    </row>
    <row r="31" spans="1:31" ht="30" customHeight="1">
      <c r="A31" s="114">
        <v>13</v>
      </c>
      <c r="B31" s="131" t="s">
        <v>40</v>
      </c>
      <c r="C31" s="132" t="s">
        <v>32</v>
      </c>
      <c r="D31" s="174">
        <f>D30-D26</f>
        <v>99.106956521739107</v>
      </c>
      <c r="E31" s="133" t="s">
        <v>32</v>
      </c>
      <c r="F31" s="166">
        <v>100</v>
      </c>
      <c r="G31" s="106"/>
      <c r="H31" s="81"/>
      <c r="I31" s="156"/>
      <c r="J31" s="42"/>
      <c r="K31" s="42"/>
      <c r="L31" s="64"/>
      <c r="M31" s="28"/>
      <c r="N31" s="18"/>
      <c r="O31" s="24"/>
      <c r="P31" s="25"/>
      <c r="Q31" s="18"/>
      <c r="R31" s="10"/>
      <c r="S31" s="5"/>
      <c r="T31" s="5"/>
      <c r="U31" s="5"/>
      <c r="V31" s="5"/>
      <c r="W31" s="5"/>
      <c r="X31" s="5"/>
      <c r="Y31" s="5"/>
      <c r="Z31" s="5"/>
      <c r="AA31" s="5"/>
      <c r="AB31" s="4"/>
      <c r="AC31" s="5"/>
      <c r="AD31" s="5"/>
      <c r="AE31" s="5"/>
    </row>
    <row r="32" spans="1:31" ht="30" customHeight="1">
      <c r="B32" s="91"/>
      <c r="C32" s="91"/>
      <c r="D32" s="93"/>
      <c r="E32" s="92"/>
      <c r="F32" s="92"/>
      <c r="G32" s="81"/>
      <c r="H32" s="81"/>
      <c r="I32" s="156"/>
      <c r="J32" s="5"/>
      <c r="K32" s="5"/>
      <c r="L32" s="5"/>
      <c r="M32" s="28"/>
      <c r="N32" s="18"/>
      <c r="O32" s="24"/>
      <c r="P32" s="25"/>
      <c r="Q32" s="18"/>
      <c r="R32" s="13"/>
      <c r="S32" s="6"/>
      <c r="T32" s="6"/>
      <c r="U32" s="5"/>
      <c r="V32" s="6"/>
      <c r="W32" s="6"/>
      <c r="X32" s="5"/>
      <c r="Y32" s="6"/>
      <c r="Z32" s="6"/>
      <c r="AA32" s="5"/>
      <c r="AB32" s="4"/>
      <c r="AC32" s="5"/>
      <c r="AD32" s="5"/>
      <c r="AE32" s="5"/>
    </row>
    <row r="33" spans="1:31" ht="30" customHeight="1">
      <c r="B33" s="96" t="s">
        <v>41</v>
      </c>
      <c r="C33" s="97"/>
      <c r="D33" s="108"/>
      <c r="F33" s="93"/>
      <c r="G33" s="83"/>
      <c r="H33" s="81"/>
      <c r="I33" s="156"/>
      <c r="J33" s="5"/>
      <c r="K33" s="5"/>
      <c r="L33" s="5"/>
      <c r="M33" s="28"/>
      <c r="N33" s="18"/>
      <c r="O33" s="24"/>
      <c r="P33" s="25"/>
      <c r="Q33" s="18"/>
      <c r="R33" s="10"/>
      <c r="S33" s="6"/>
      <c r="T33" s="6"/>
      <c r="U33" s="5"/>
      <c r="V33" s="6"/>
      <c r="W33" s="6"/>
      <c r="X33" s="5"/>
      <c r="Y33" s="6"/>
      <c r="Z33" s="6"/>
      <c r="AA33" s="5"/>
      <c r="AB33" s="4"/>
      <c r="AC33" s="5"/>
      <c r="AD33" s="5"/>
      <c r="AE33" s="5"/>
    </row>
    <row r="34" spans="1:31" ht="30" customHeight="1">
      <c r="A34" s="134">
        <v>14</v>
      </c>
      <c r="B34" s="138" t="s">
        <v>42</v>
      </c>
      <c r="C34" s="143" t="s">
        <v>11</v>
      </c>
      <c r="D34" s="159">
        <v>3</v>
      </c>
      <c r="F34" s="82"/>
      <c r="G34" s="83"/>
      <c r="H34" s="81"/>
      <c r="I34" s="156"/>
      <c r="J34" s="5"/>
      <c r="K34" s="5"/>
      <c r="L34" s="5"/>
      <c r="M34" s="39"/>
      <c r="N34" s="18"/>
      <c r="O34" s="24"/>
      <c r="P34" s="25"/>
      <c r="Q34" s="18"/>
      <c r="R34" s="10"/>
      <c r="S34" s="4"/>
      <c r="T34" s="4"/>
      <c r="U34" s="4"/>
      <c r="V34" s="4"/>
      <c r="W34" s="3"/>
      <c r="X34" s="3"/>
      <c r="Y34" s="3"/>
      <c r="Z34" s="4"/>
      <c r="AA34" s="4"/>
      <c r="AB34" s="4"/>
      <c r="AC34" s="5"/>
      <c r="AD34" s="5"/>
      <c r="AE34" s="5"/>
    </row>
    <row r="35" spans="1:31" ht="30" customHeight="1">
      <c r="A35" s="135">
        <v>15</v>
      </c>
      <c r="B35" s="139" t="s">
        <v>43</v>
      </c>
      <c r="C35" s="144" t="s">
        <v>11</v>
      </c>
      <c r="D35" s="160">
        <v>9</v>
      </c>
      <c r="E35" s="109"/>
      <c r="F35" s="82"/>
      <c r="G35" s="83"/>
      <c r="H35" s="81"/>
      <c r="I35" s="156"/>
      <c r="J35" s="5"/>
      <c r="K35" s="5"/>
      <c r="L35" s="5"/>
      <c r="M35" s="39"/>
      <c r="N35" s="18"/>
      <c r="O35" s="24"/>
      <c r="P35" s="25"/>
      <c r="Q35" s="18"/>
      <c r="R35" s="4"/>
      <c r="S35" s="4"/>
      <c r="T35" s="5"/>
      <c r="U35" s="5"/>
      <c r="V35" s="5"/>
      <c r="Z35" s="5"/>
      <c r="AA35" s="5"/>
      <c r="AB35" s="5"/>
      <c r="AC35" s="5"/>
      <c r="AD35" s="5"/>
      <c r="AE35" s="5"/>
    </row>
    <row r="36" spans="1:31" ht="30" customHeight="1">
      <c r="A36" s="136">
        <v>16</v>
      </c>
      <c r="B36" s="139" t="s">
        <v>44</v>
      </c>
      <c r="C36" s="144" t="s">
        <v>45</v>
      </c>
      <c r="D36" s="160">
        <f>50*D35*0.7</f>
        <v>315</v>
      </c>
      <c r="E36" s="110"/>
      <c r="F36" s="82"/>
      <c r="G36" s="83"/>
      <c r="H36" s="81"/>
      <c r="I36" s="156"/>
      <c r="J36" s="157" t="s">
        <v>12</v>
      </c>
      <c r="K36" s="157"/>
      <c r="L36" s="157"/>
      <c r="M36" s="39"/>
      <c r="N36" s="18"/>
      <c r="O36" s="24"/>
      <c r="P36" s="25"/>
      <c r="Q36" s="18"/>
      <c r="R36" s="10"/>
      <c r="S36" s="4"/>
      <c r="T36" s="5"/>
      <c r="U36" s="5"/>
      <c r="V36" s="5"/>
      <c r="Z36" s="5"/>
      <c r="AA36" s="5"/>
      <c r="AB36" s="5"/>
      <c r="AC36" s="5"/>
      <c r="AD36" s="5"/>
      <c r="AE36" s="5"/>
    </row>
    <row r="37" spans="1:31" ht="30" customHeight="1">
      <c r="A37" s="135">
        <v>17</v>
      </c>
      <c r="B37" s="139" t="s">
        <v>46</v>
      </c>
      <c r="C37" s="144" t="s">
        <v>47</v>
      </c>
      <c r="D37" s="161">
        <f>D36*28/1000</f>
        <v>8.82</v>
      </c>
      <c r="E37" s="110"/>
      <c r="F37" s="82"/>
      <c r="G37" s="83"/>
      <c r="H37" s="81"/>
      <c r="I37" s="156"/>
      <c r="J37" s="157" t="s">
        <v>13</v>
      </c>
      <c r="K37" s="157"/>
      <c r="L37" s="157"/>
      <c r="M37" s="28"/>
      <c r="N37" s="18"/>
      <c r="O37" s="24"/>
      <c r="P37" s="25"/>
      <c r="Q37" s="18"/>
      <c r="R37" s="16"/>
      <c r="S37" s="4"/>
      <c r="T37" s="5"/>
      <c r="U37" s="5"/>
      <c r="V37" s="5"/>
    </row>
    <row r="38" spans="1:31" ht="30" customHeight="1">
      <c r="A38" s="135">
        <v>18</v>
      </c>
      <c r="B38" s="140" t="s">
        <v>48</v>
      </c>
      <c r="C38" s="145" t="s">
        <v>47</v>
      </c>
      <c r="D38" s="162">
        <f>(F29*2-D27)*10</f>
        <v>34.200000000000017</v>
      </c>
      <c r="E38" s="110"/>
      <c r="F38" s="84"/>
      <c r="G38" s="81"/>
      <c r="H38" s="81"/>
      <c r="I38" s="156"/>
      <c r="J38" s="158" t="s">
        <v>55</v>
      </c>
      <c r="K38" s="158"/>
      <c r="L38" s="158"/>
      <c r="M38"/>
      <c r="N38" s="18"/>
      <c r="O38" s="24"/>
      <c r="P38" s="25"/>
      <c r="Q38" s="18"/>
      <c r="R38" s="11"/>
      <c r="S38" s="5"/>
      <c r="T38" s="5"/>
      <c r="U38" s="5"/>
      <c r="V38" s="5"/>
    </row>
    <row r="39" spans="1:31" ht="30" customHeight="1">
      <c r="A39" s="135">
        <v>19</v>
      </c>
      <c r="B39" s="141" t="s">
        <v>50</v>
      </c>
      <c r="C39" s="146" t="s">
        <v>51</v>
      </c>
      <c r="D39" s="163">
        <v>21</v>
      </c>
      <c r="E39" s="110"/>
      <c r="F39" s="85"/>
      <c r="G39" s="81"/>
      <c r="H39" s="81"/>
      <c r="I39" s="156"/>
      <c r="J39" s="158" t="s">
        <v>56</v>
      </c>
      <c r="K39" s="158"/>
      <c r="L39" s="158"/>
      <c r="M39"/>
      <c r="N39" s="18"/>
      <c r="O39" s="24"/>
      <c r="P39" s="25"/>
      <c r="Q39" s="18"/>
      <c r="R39" s="10"/>
      <c r="S39" s="5"/>
      <c r="T39" s="5"/>
      <c r="U39" s="5"/>
      <c r="V39" s="5"/>
    </row>
    <row r="40" spans="1:31" ht="30" customHeight="1">
      <c r="A40" s="137">
        <v>20</v>
      </c>
      <c r="B40" s="142" t="s">
        <v>52</v>
      </c>
      <c r="C40" s="147" t="s">
        <v>53</v>
      </c>
      <c r="D40" s="164" t="s">
        <v>54</v>
      </c>
      <c r="E40" s="111"/>
      <c r="F40" s="81"/>
      <c r="G40" s="81"/>
      <c r="H40" s="81"/>
      <c r="I40" s="156"/>
      <c r="J40" s="5"/>
      <c r="K40" s="5"/>
      <c r="L40" s="5"/>
      <c r="M40"/>
      <c r="N40" s="18"/>
      <c r="O40" s="24"/>
      <c r="P40" s="25"/>
      <c r="Q40" s="18"/>
      <c r="R40" s="10"/>
      <c r="S40" s="5"/>
      <c r="T40" s="5"/>
      <c r="U40" s="5"/>
      <c r="V40" s="5"/>
    </row>
    <row r="41" spans="1:31" ht="30" customHeight="1">
      <c r="A41" s="148"/>
      <c r="B41" s="149"/>
      <c r="C41" s="88"/>
      <c r="D41" s="87"/>
      <c r="E41" s="88"/>
      <c r="F41" s="88"/>
      <c r="G41" s="149"/>
      <c r="H41" s="149"/>
      <c r="I41" s="149"/>
      <c r="J41" s="35"/>
      <c r="K41" s="31"/>
      <c r="L41" s="34"/>
      <c r="M41"/>
      <c r="N41" s="18"/>
      <c r="O41" s="24"/>
      <c r="P41" s="25"/>
      <c r="Q41" s="18"/>
      <c r="R41" s="13"/>
      <c r="S41" s="5"/>
      <c r="T41" s="5"/>
      <c r="U41" s="5"/>
      <c r="V41" s="5"/>
    </row>
    <row r="42" spans="1:31" ht="30" customHeight="1">
      <c r="A42" s="148"/>
      <c r="B42" s="149"/>
      <c r="C42" s="88"/>
      <c r="D42" s="150"/>
      <c r="E42" s="87"/>
      <c r="F42" s="151"/>
      <c r="G42" s="88"/>
      <c r="H42" s="149"/>
      <c r="I42" s="149"/>
      <c r="J42" s="35"/>
      <c r="K42" s="31"/>
      <c r="L42" s="34"/>
      <c r="M42"/>
      <c r="N42" s="18"/>
      <c r="O42" s="24"/>
      <c r="P42" s="25"/>
      <c r="Q42" s="18"/>
      <c r="R42" s="10"/>
      <c r="S42" s="5"/>
      <c r="T42" s="5"/>
      <c r="U42" s="5"/>
      <c r="V42" s="5"/>
    </row>
    <row r="43" spans="1:31" ht="30" customHeight="1">
      <c r="A43" s="148"/>
      <c r="B43" s="149"/>
      <c r="C43" s="88"/>
      <c r="D43" s="151"/>
      <c r="E43" s="87"/>
      <c r="F43" s="87"/>
      <c r="G43" s="149"/>
      <c r="H43" s="149"/>
      <c r="I43" s="149"/>
      <c r="J43" s="35"/>
      <c r="K43" s="31"/>
      <c r="L43" s="34"/>
      <c r="M43"/>
      <c r="N43" s="18"/>
      <c r="O43" s="24"/>
      <c r="P43" s="25"/>
      <c r="Q43" s="18"/>
      <c r="R43" s="10"/>
      <c r="S43" s="5"/>
      <c r="T43" s="5"/>
      <c r="U43" s="5"/>
      <c r="V43" s="5"/>
    </row>
    <row r="44" spans="1:31" ht="30" customHeight="1">
      <c r="A44" s="148"/>
      <c r="B44" s="152"/>
      <c r="C44" s="88"/>
      <c r="D44" s="153"/>
      <c r="E44" s="151"/>
      <c r="F44" s="154"/>
      <c r="G44" s="88"/>
      <c r="H44" s="149"/>
      <c r="I44" s="149"/>
      <c r="J44" s="35"/>
      <c r="K44" s="31"/>
      <c r="L44" s="34"/>
      <c r="M44"/>
      <c r="N44" s="18"/>
      <c r="O44" s="24"/>
      <c r="P44" s="25"/>
      <c r="Q44" s="18"/>
      <c r="R44" s="13"/>
      <c r="S44" s="5"/>
      <c r="T44" s="5"/>
      <c r="U44" s="5"/>
      <c r="V44" s="5"/>
    </row>
    <row r="45" spans="1:31" ht="30" customHeight="1">
      <c r="A45" s="5"/>
      <c r="B45" s="5"/>
      <c r="C45" s="5"/>
      <c r="D45" s="5"/>
      <c r="E45" s="5"/>
      <c r="F45" s="5"/>
      <c r="G45" s="5"/>
      <c r="H45" s="5"/>
      <c r="I45" s="5"/>
      <c r="J45" s="35"/>
      <c r="K45" s="31"/>
      <c r="L45" s="34"/>
      <c r="M45"/>
      <c r="N45" s="18"/>
      <c r="O45" s="24"/>
      <c r="P45" s="25"/>
      <c r="Q45" s="18"/>
      <c r="R45" s="10"/>
      <c r="S45" s="5"/>
      <c r="T45" s="5"/>
      <c r="U45" s="5"/>
      <c r="V45" s="5"/>
    </row>
    <row r="46" spans="1:31" ht="30" customHeight="1">
      <c r="J46" s="35"/>
      <c r="K46" s="31"/>
      <c r="L46" s="34"/>
      <c r="M46"/>
      <c r="N46" s="18"/>
      <c r="O46" s="24"/>
      <c r="P46" s="25"/>
      <c r="Q46" s="18"/>
      <c r="R46" s="10"/>
      <c r="S46" s="5"/>
      <c r="T46" s="5"/>
      <c r="U46" s="5"/>
      <c r="V46" s="5"/>
    </row>
    <row r="47" spans="1:31" ht="30" customHeight="1">
      <c r="J47" s="35"/>
      <c r="K47" s="31"/>
      <c r="L47" s="34"/>
      <c r="M47"/>
      <c r="N47" s="18"/>
      <c r="O47" s="24"/>
      <c r="P47" s="25"/>
      <c r="Q47" s="18"/>
      <c r="R47" s="5"/>
      <c r="S47" s="5"/>
      <c r="T47" s="5"/>
      <c r="U47" s="5"/>
      <c r="V47" s="5"/>
    </row>
    <row r="48" spans="1:31" ht="30" customHeight="1">
      <c r="J48" s="35"/>
      <c r="K48" s="31"/>
      <c r="L48" s="34"/>
      <c r="M48"/>
      <c r="N48" s="18"/>
      <c r="O48" s="24"/>
      <c r="P48" s="25"/>
      <c r="Q48" s="18"/>
      <c r="R48" s="5"/>
    </row>
    <row r="49" spans="1:18" ht="30" customHeight="1">
      <c r="J49" s="35"/>
      <c r="K49" s="31"/>
      <c r="L49" s="32"/>
      <c r="M49"/>
      <c r="N49" s="18"/>
      <c r="O49" s="24"/>
      <c r="P49" s="25"/>
      <c r="Q49" s="18"/>
      <c r="R49" s="5"/>
    </row>
    <row r="50" spans="1:18" ht="30" customHeight="1">
      <c r="J50" s="32"/>
      <c r="K50" s="32"/>
      <c r="L50" s="32"/>
      <c r="M50"/>
      <c r="N50" s="23"/>
      <c r="O50" s="24"/>
      <c r="P50" s="25"/>
      <c r="Q50" s="18"/>
      <c r="R50" s="5"/>
    </row>
    <row r="51" spans="1:18" ht="30" customHeight="1">
      <c r="J51" s="23"/>
      <c r="K51" s="23"/>
      <c r="L51" s="23"/>
      <c r="M51" s="18"/>
      <c r="N51" s="18"/>
      <c r="O51" s="24"/>
      <c r="P51" s="25"/>
      <c r="Q51" s="18"/>
      <c r="R51" s="5"/>
    </row>
    <row r="52" spans="1:18" ht="30" customHeight="1">
      <c r="J52" s="23"/>
      <c r="K52" s="23"/>
      <c r="L52" s="23"/>
      <c r="M52" s="18"/>
      <c r="N52" s="18"/>
      <c r="O52" s="24"/>
      <c r="P52" s="25"/>
      <c r="Q52" s="18"/>
      <c r="R52" s="5"/>
    </row>
    <row r="53" spans="1:18" ht="30" customHeight="1">
      <c r="J53" s="23"/>
      <c r="K53" s="23"/>
      <c r="L53" s="23"/>
      <c r="M53" s="18"/>
      <c r="N53" s="18"/>
      <c r="O53" s="24"/>
      <c r="P53" s="25"/>
      <c r="Q53" s="18"/>
      <c r="R53" s="5"/>
    </row>
    <row r="54" spans="1:18" ht="30" customHeight="1">
      <c r="J54" s="23"/>
      <c r="K54" s="23"/>
      <c r="L54" s="23"/>
      <c r="M54" s="18"/>
      <c r="N54" s="18"/>
      <c r="O54" s="24"/>
      <c r="P54" s="25"/>
      <c r="Q54" s="18"/>
      <c r="R54" s="5"/>
    </row>
    <row r="55" spans="1:18" ht="30" customHeight="1">
      <c r="A55" s="23"/>
      <c r="B55" s="40"/>
      <c r="C55" s="47"/>
      <c r="D55" s="48"/>
      <c r="E55" s="48"/>
      <c r="F55" s="49"/>
      <c r="G55" s="46"/>
      <c r="H55" s="41"/>
      <c r="I55" s="48"/>
      <c r="J55" s="23"/>
      <c r="K55" s="23"/>
      <c r="L55" s="23"/>
      <c r="M55" s="18"/>
      <c r="N55" s="18"/>
      <c r="O55" s="24"/>
      <c r="P55" s="25"/>
      <c r="Q55" s="18"/>
      <c r="R55" s="5"/>
    </row>
    <row r="56" spans="1:18" ht="30" customHeight="1">
      <c r="A56" s="23"/>
      <c r="B56" s="47"/>
      <c r="C56" s="3"/>
      <c r="D56" s="3"/>
      <c r="E56" s="3"/>
      <c r="F56" s="49"/>
      <c r="G56" s="44"/>
      <c r="H56" s="44"/>
      <c r="I56" s="48"/>
      <c r="J56" s="23"/>
      <c r="K56" s="23"/>
      <c r="L56" s="23"/>
      <c r="M56" s="18"/>
      <c r="N56" s="18"/>
      <c r="O56" s="24"/>
      <c r="P56" s="25"/>
      <c r="Q56" s="18"/>
      <c r="R56" s="5"/>
    </row>
    <row r="57" spans="1:18" ht="30" customHeight="1">
      <c r="A57" s="23"/>
      <c r="B57" s="47"/>
      <c r="C57" s="78"/>
      <c r="D57" s="3"/>
      <c r="E57" s="3"/>
      <c r="F57" s="49"/>
      <c r="G57" s="42"/>
      <c r="H57" s="42"/>
      <c r="I57" s="48"/>
      <c r="J57" s="23"/>
      <c r="K57" s="23"/>
      <c r="L57" s="23"/>
      <c r="M57" s="18"/>
      <c r="N57" s="18"/>
      <c r="O57" s="24"/>
      <c r="P57" s="25"/>
      <c r="Q57" s="18"/>
      <c r="R57" s="5"/>
    </row>
    <row r="58" spans="1:18" ht="30" customHeight="1">
      <c r="A58" s="23"/>
      <c r="B58" s="47"/>
      <c r="C58" s="73"/>
      <c r="D58" s="73"/>
      <c r="E58" s="74"/>
      <c r="F58" s="49"/>
      <c r="G58" s="42"/>
      <c r="H58" s="42"/>
      <c r="I58" s="36"/>
      <c r="J58" s="23"/>
      <c r="K58" s="23"/>
      <c r="L58" s="23"/>
      <c r="M58" s="18"/>
      <c r="N58" s="23"/>
      <c r="O58" s="24"/>
      <c r="P58" s="25"/>
      <c r="Q58" s="18"/>
      <c r="R58" s="5"/>
    </row>
    <row r="59" spans="1:18" ht="30" customHeight="1">
      <c r="A59" s="23"/>
      <c r="B59" s="47"/>
      <c r="C59" s="3"/>
      <c r="D59" s="3"/>
      <c r="E59" s="3"/>
      <c r="F59" s="49"/>
      <c r="G59" s="42"/>
      <c r="H59" s="42"/>
      <c r="I59" s="36"/>
      <c r="J59" s="23"/>
      <c r="K59" s="23"/>
      <c r="L59" s="23"/>
      <c r="M59" s="18"/>
      <c r="N59" s="18"/>
      <c r="O59" s="24"/>
      <c r="P59" s="25"/>
      <c r="Q59" s="18"/>
      <c r="R59" s="5"/>
    </row>
    <row r="60" spans="1:18" ht="30" customHeight="1">
      <c r="A60" s="23"/>
      <c r="B60" s="47"/>
      <c r="C60" s="73"/>
      <c r="D60" s="73"/>
      <c r="E60" s="77"/>
      <c r="F60" s="49"/>
      <c r="G60" s="43"/>
      <c r="H60" s="43"/>
      <c r="I60" s="36"/>
      <c r="J60" s="23"/>
      <c r="K60" s="23"/>
      <c r="L60" s="23"/>
      <c r="M60" s="18"/>
      <c r="N60" s="18"/>
      <c r="O60" s="24"/>
      <c r="P60" s="25"/>
      <c r="Q60" s="18"/>
      <c r="R60" s="5"/>
    </row>
    <row r="61" spans="1:18" ht="30" customHeight="1">
      <c r="A61" s="23"/>
      <c r="B61" s="47"/>
      <c r="C61" s="73"/>
      <c r="D61" s="73"/>
      <c r="E61" s="79"/>
      <c r="F61" s="49"/>
      <c r="G61" s="42"/>
      <c r="H61" s="42"/>
      <c r="I61" s="36"/>
      <c r="J61" s="23"/>
      <c r="K61" s="23"/>
      <c r="L61" s="23"/>
      <c r="M61" s="18"/>
      <c r="N61" s="18"/>
      <c r="O61" s="24"/>
      <c r="P61" s="25"/>
      <c r="Q61" s="18"/>
      <c r="R61" s="5"/>
    </row>
    <row r="62" spans="1:18" ht="30" customHeight="1">
      <c r="A62" s="23"/>
      <c r="B62" s="47"/>
      <c r="C62" s="80"/>
      <c r="D62" s="73"/>
      <c r="E62" s="73"/>
      <c r="F62" s="49"/>
      <c r="G62" s="30"/>
      <c r="H62" s="30"/>
      <c r="I62" s="40"/>
      <c r="J62" s="23"/>
      <c r="K62" s="23"/>
      <c r="L62" s="23"/>
      <c r="M62" s="18"/>
      <c r="N62" s="18"/>
      <c r="O62" s="24"/>
      <c r="P62" s="25"/>
      <c r="Q62" s="18"/>
      <c r="R62" s="5"/>
    </row>
    <row r="63" spans="1:18" ht="30" customHeight="1">
      <c r="A63" s="23"/>
      <c r="B63" s="47"/>
      <c r="C63" s="73"/>
      <c r="D63" s="73"/>
      <c r="E63" s="73"/>
      <c r="F63" s="49"/>
      <c r="G63" s="50"/>
      <c r="H63" s="50"/>
      <c r="I63" s="40"/>
      <c r="J63" s="23"/>
      <c r="K63" s="23"/>
      <c r="L63" s="23"/>
      <c r="M63" s="18"/>
      <c r="N63" s="18"/>
      <c r="O63" s="24"/>
      <c r="P63" s="25"/>
      <c r="Q63" s="18"/>
      <c r="R63" s="5"/>
    </row>
    <row r="64" spans="1:18" ht="30" customHeight="1">
      <c r="A64" s="19"/>
      <c r="B64" s="53"/>
      <c r="C64" s="75"/>
      <c r="D64" s="76"/>
      <c r="E64" s="76"/>
      <c r="F64" s="55"/>
      <c r="G64" s="56"/>
      <c r="H64" s="54"/>
      <c r="I64" s="52"/>
      <c r="J64" s="23"/>
      <c r="K64" s="18"/>
      <c r="L64" s="23"/>
      <c r="M64" s="18"/>
      <c r="N64" s="18"/>
      <c r="O64" s="24"/>
      <c r="P64" s="25"/>
      <c r="Q64" s="18"/>
      <c r="R64" s="5"/>
    </row>
    <row r="65" spans="1:18" ht="30" customHeight="1">
      <c r="A65" s="23"/>
      <c r="B65" s="17"/>
      <c r="C65" s="23"/>
      <c r="D65" s="18"/>
      <c r="E65" s="18"/>
      <c r="F65" s="24"/>
      <c r="G65" s="25"/>
      <c r="H65" s="18"/>
      <c r="I65" s="17"/>
      <c r="J65" s="23"/>
      <c r="K65" s="18"/>
      <c r="L65" s="23"/>
      <c r="M65" s="18"/>
      <c r="N65" s="18"/>
      <c r="O65" s="24"/>
      <c r="P65" s="25"/>
      <c r="Q65" s="18"/>
      <c r="R65" s="5"/>
    </row>
    <row r="66" spans="1:18" ht="30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</row>
    <row r="67" spans="1:18" ht="30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</row>
    <row r="68" spans="1:18" ht="30" customHeight="1"/>
    <row r="69" spans="1:18" ht="30" customHeight="1"/>
    <row r="70" spans="1:18" ht="30" customHeight="1"/>
    <row r="71" spans="1:18" ht="30" customHeight="1"/>
  </sheetData>
  <sheetProtection password="F3B8" sheet="1" objects="1" scenarios="1" selectLockedCells="1"/>
  <mergeCells count="8">
    <mergeCell ref="J37:L37"/>
    <mergeCell ref="J38:L38"/>
    <mergeCell ref="J39:L39"/>
    <mergeCell ref="C15:D15"/>
    <mergeCell ref="C16:D16"/>
    <mergeCell ref="C24:F24"/>
    <mergeCell ref="J36:L36"/>
    <mergeCell ref="C28:D28"/>
  </mergeCells>
  <pageMargins left="0.7" right="0.7" top="0.75" bottom="0.75" header="0.3" footer="0.3"/>
  <pageSetup paperSize="9" scale="35" orientation="portrait" r:id="rId1"/>
  <drawing r:id="rId2"/>
  <picture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Loffredo</dc:creator>
  <cp:lastModifiedBy>utente</cp:lastModifiedBy>
  <cp:lastPrinted>2011-08-14T12:44:04Z</cp:lastPrinted>
  <dcterms:created xsi:type="dcterms:W3CDTF">2011-08-14T12:36:06Z</dcterms:created>
  <dcterms:modified xsi:type="dcterms:W3CDTF">2024-11-02T09:15:43Z</dcterms:modified>
</cp:coreProperties>
</file>