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085" yWindow="-180" windowWidth="20220" windowHeight="9945"/>
  </bookViews>
  <sheets>
    <sheet name="Foglio1" sheetId="5" r:id="rId1"/>
    <sheet name="Foglio2" sheetId="6" r:id="rId2"/>
    <sheet name="Foglio3" sheetId="7" r:id="rId3"/>
  </sheets>
  <definedNames>
    <definedName name="_xlnm.Print_Area" localSheetId="0">Foglio1!$A$1:$Z$58</definedName>
    <definedName name="_xlnm.Print_Area" localSheetId="1">Foglio2!$A$1:$M$39</definedName>
    <definedName name="_xlnm.Print_Area" localSheetId="2">Foglio3!$A$1:$M$39</definedName>
  </definedNames>
  <calcPr calcId="125725"/>
</workbook>
</file>

<file path=xl/calcChain.xml><?xml version="1.0" encoding="utf-8"?>
<calcChain xmlns="http://schemas.openxmlformats.org/spreadsheetml/2006/main">
  <c r="Q41" i="5"/>
  <c r="Q40"/>
  <c r="Q39"/>
  <c r="Q38"/>
  <c r="Q37"/>
  <c r="Q36"/>
  <c r="Q35"/>
  <c r="Q34"/>
  <c r="Q33"/>
  <c r="Q32"/>
  <c r="Q31"/>
  <c r="P20"/>
  <c r="P21"/>
  <c r="P22"/>
  <c r="P23"/>
  <c r="P24"/>
  <c r="P25"/>
  <c r="Q16"/>
  <c r="Q17"/>
  <c r="Q18"/>
  <c r="Q19"/>
  <c r="Q20"/>
  <c r="Q21"/>
  <c r="Q22"/>
  <c r="Q23"/>
  <c r="Q24"/>
  <c r="Q25"/>
  <c r="Q15"/>
  <c r="P36"/>
  <c r="P37"/>
  <c r="P38"/>
  <c r="P39"/>
  <c r="P40"/>
  <c r="P41"/>
  <c r="P35"/>
  <c r="P34"/>
  <c r="P33"/>
  <c r="P32"/>
  <c r="P31"/>
  <c r="P16"/>
  <c r="P17"/>
  <c r="P18"/>
  <c r="P19"/>
  <c r="P15"/>
  <c r="K47"/>
  <c r="K49"/>
  <c r="L42"/>
  <c r="K42"/>
  <c r="M32"/>
  <c r="M33"/>
  <c r="M34"/>
  <c r="M35"/>
  <c r="M36"/>
  <c r="M37"/>
  <c r="M38"/>
  <c r="M39"/>
  <c r="M40"/>
  <c r="M41"/>
  <c r="M31"/>
  <c r="K26"/>
  <c r="M20"/>
  <c r="M21"/>
  <c r="M22"/>
  <c r="M23"/>
  <c r="M24"/>
  <c r="M25"/>
  <c r="M16"/>
  <c r="M17"/>
  <c r="M18"/>
  <c r="M19"/>
  <c r="M15"/>
  <c r="L26"/>
  <c r="E26"/>
  <c r="F46" l="1"/>
  <c r="K50"/>
  <c r="F16"/>
  <c r="G16" s="1"/>
  <c r="F17"/>
  <c r="G17" s="1"/>
  <c r="F18"/>
  <c r="G18" s="1"/>
  <c r="F19"/>
  <c r="G19" s="1"/>
  <c r="F20"/>
  <c r="G20" s="1"/>
  <c r="F21"/>
  <c r="G21" s="1"/>
  <c r="F22"/>
  <c r="G22" s="1"/>
  <c r="F23"/>
  <c r="G23" s="1"/>
  <c r="F24"/>
  <c r="G24" s="1"/>
  <c r="F25"/>
  <c r="F41"/>
  <c r="G41" s="1"/>
  <c r="F40"/>
  <c r="G40" s="1"/>
  <c r="F39"/>
  <c r="G39" s="1"/>
  <c r="F38"/>
  <c r="G38" s="1"/>
  <c r="F37"/>
  <c r="G37" s="1"/>
  <c r="F36"/>
  <c r="G36" s="1"/>
  <c r="F35"/>
  <c r="G35" s="1"/>
  <c r="F34"/>
  <c r="G34" s="1"/>
  <c r="F33"/>
  <c r="G33" s="1"/>
  <c r="F32"/>
  <c r="G32" s="1"/>
  <c r="F31"/>
  <c r="G25"/>
  <c r="F15"/>
  <c r="G15" s="1"/>
  <c r="E42"/>
  <c r="G31" l="1"/>
  <c r="F42"/>
  <c r="F26"/>
</calcChain>
</file>

<file path=xl/sharedStrings.xml><?xml version="1.0" encoding="utf-8"?>
<sst xmlns="http://schemas.openxmlformats.org/spreadsheetml/2006/main" count="104" uniqueCount="61">
  <si>
    <t>m2</t>
  </si>
  <si>
    <t>m3</t>
  </si>
  <si>
    <t>Wh/m3</t>
  </si>
  <si>
    <t xml:space="preserve">Wh </t>
  </si>
  <si>
    <t>20x2</t>
  </si>
  <si>
    <t>F.c.</t>
  </si>
  <si>
    <t xml:space="preserve"> </t>
  </si>
  <si>
    <t>Faq.2331.2</t>
  </si>
  <si>
    <t>Soggiorno</t>
  </si>
  <si>
    <t>Cucina pranzo</t>
  </si>
  <si>
    <t>Zona cottura</t>
  </si>
  <si>
    <t>Servizi</t>
  </si>
  <si>
    <t>Arredi</t>
  </si>
  <si>
    <t>Camera 1</t>
  </si>
  <si>
    <t>Camera 2</t>
  </si>
  <si>
    <t>Bagno</t>
  </si>
  <si>
    <t>Camera 3</t>
  </si>
  <si>
    <t>Camera 4</t>
  </si>
  <si>
    <t>Classe energetica</t>
  </si>
  <si>
    <t>C.E.</t>
  </si>
  <si>
    <t>Dispers. Termica</t>
  </si>
  <si>
    <t>Altezza ambienti</t>
  </si>
  <si>
    <t>m</t>
  </si>
  <si>
    <t>Di</t>
  </si>
  <si>
    <t>E</t>
  </si>
  <si>
    <t>16x2</t>
  </si>
  <si>
    <t>Ar.b.</t>
  </si>
  <si>
    <t>mod.</t>
  </si>
  <si>
    <t>erog.Wh</t>
  </si>
  <si>
    <t>tipo</t>
  </si>
  <si>
    <t>Q=L/h</t>
  </si>
  <si>
    <t>D</t>
  </si>
  <si>
    <t>Piano</t>
  </si>
  <si>
    <t>CLIVET</t>
  </si>
  <si>
    <t>Potenza richiesta</t>
  </si>
  <si>
    <t>kW</t>
  </si>
  <si>
    <t>Modello</t>
  </si>
  <si>
    <t>6.1</t>
  </si>
  <si>
    <t>Contenuto acqua impianto richiesto</t>
  </si>
  <si>
    <t>L</t>
  </si>
  <si>
    <t>n°</t>
  </si>
  <si>
    <t>Contenuto effettivo impianto</t>
  </si>
  <si>
    <t>Fan-coil installati</t>
  </si>
  <si>
    <t>Bollitore inerziale</t>
  </si>
  <si>
    <t>POMPA DI CALORE</t>
  </si>
  <si>
    <t>SCHEDA DI CALCOLO PREVENTIVAZIONE</t>
  </si>
  <si>
    <t>nel sistema con P.C. distribuzione fan-coil nel residenziale</t>
  </si>
  <si>
    <t>n° giri</t>
  </si>
  <si>
    <t>L/1'</t>
  </si>
  <si>
    <t>Art.3053</t>
  </si>
  <si>
    <t>R3.2</t>
  </si>
  <si>
    <t>005.0</t>
  </si>
  <si>
    <t>003.0</t>
  </si>
  <si>
    <t>Produttore   FAN-COIL  P.C.</t>
  </si>
  <si>
    <t>Collettore con</t>
  </si>
  <si>
    <t>ritorno inverso</t>
  </si>
  <si>
    <t>giorno</t>
  </si>
  <si>
    <t xml:space="preserve">Zona </t>
  </si>
  <si>
    <t>notte</t>
  </si>
  <si>
    <t>IMPIANTO DI RISCALDAMENTO / RAFFRESCAMENTO</t>
  </si>
  <si>
    <t>tml</t>
  </si>
</sst>
</file>

<file path=xl/styles.xml><?xml version="1.0" encoding="utf-8"?>
<styleSheet xmlns="http://schemas.openxmlformats.org/spreadsheetml/2006/main">
  <numFmts count="1">
    <numFmt numFmtId="164" formatCode="0.0"/>
  </numFmts>
  <fonts count="36">
    <font>
      <sz val="11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26"/>
      <name val="Arial"/>
      <family val="2"/>
    </font>
    <font>
      <sz val="26"/>
      <color theme="1"/>
      <name val="Calibri"/>
      <family val="2"/>
      <scheme val="minor"/>
    </font>
    <font>
      <b/>
      <sz val="26"/>
      <color theme="1"/>
      <name val="Arial"/>
      <family val="2"/>
    </font>
    <font>
      <b/>
      <sz val="26"/>
      <color theme="1"/>
      <name val="Calibri"/>
      <family val="2"/>
      <scheme val="minor"/>
    </font>
    <font>
      <b/>
      <sz val="26"/>
      <name val="Arial Narrow"/>
      <family val="2"/>
    </font>
    <font>
      <sz val="20"/>
      <color theme="1"/>
      <name val="Arial"/>
      <family val="2"/>
    </font>
    <font>
      <sz val="26"/>
      <name val="Arial"/>
      <family val="2"/>
    </font>
    <font>
      <b/>
      <sz val="24"/>
      <color theme="1"/>
      <name val="Calibri"/>
      <family val="2"/>
      <scheme val="minor"/>
    </font>
    <font>
      <b/>
      <sz val="24"/>
      <color theme="1"/>
      <name val="Arial Black"/>
      <family val="2"/>
    </font>
    <font>
      <b/>
      <sz val="36"/>
      <color rgb="FF0070C0"/>
      <name val="Arial Narrow"/>
      <family val="2"/>
    </font>
    <font>
      <b/>
      <sz val="36"/>
      <color rgb="FFC00000"/>
      <name val="Arial Black"/>
      <family val="2"/>
    </font>
    <font>
      <b/>
      <sz val="28"/>
      <color theme="0"/>
      <name val="Calibri"/>
      <family val="2"/>
      <scheme val="minor"/>
    </font>
    <font>
      <b/>
      <sz val="24"/>
      <name val="Arial"/>
      <family val="2"/>
    </font>
    <font>
      <b/>
      <sz val="36"/>
      <color theme="1"/>
      <name val="Calibri"/>
      <family val="2"/>
      <scheme val="minor"/>
    </font>
    <font>
      <b/>
      <sz val="36"/>
      <color theme="1"/>
      <name val="Arial Narrow"/>
      <family val="2"/>
    </font>
    <font>
      <sz val="24"/>
      <color theme="1"/>
      <name val="Arial Narrow"/>
      <family val="2"/>
    </font>
    <font>
      <b/>
      <sz val="24"/>
      <name val="Arial Narrow"/>
      <family val="2"/>
    </font>
    <font>
      <b/>
      <sz val="24"/>
      <color theme="1"/>
      <name val="Arial Narrow"/>
      <family val="2"/>
    </font>
    <font>
      <b/>
      <sz val="20"/>
      <color theme="1"/>
      <name val="Arial Narrow"/>
      <family val="2"/>
    </font>
    <font>
      <b/>
      <sz val="26"/>
      <color theme="1"/>
      <name val="Arial Narrow"/>
      <family val="2"/>
    </font>
    <font>
      <b/>
      <sz val="28"/>
      <name val="Calibri"/>
      <family val="2"/>
      <scheme val="minor"/>
    </font>
    <font>
      <sz val="24"/>
      <color theme="1"/>
      <name val="Arial"/>
      <family val="2"/>
    </font>
    <font>
      <sz val="24"/>
      <color theme="1"/>
      <name val="Calibri"/>
      <family val="2"/>
      <scheme val="minor"/>
    </font>
    <font>
      <b/>
      <sz val="24"/>
      <color theme="1"/>
      <name val="Arial"/>
      <family val="2"/>
    </font>
    <font>
      <sz val="24"/>
      <name val="Arial Narrow"/>
      <family val="2"/>
    </font>
    <font>
      <sz val="26"/>
      <color theme="1"/>
      <name val="Arial"/>
      <family val="2"/>
    </font>
    <font>
      <sz val="24"/>
      <name val="Arial"/>
      <family val="2"/>
    </font>
    <font>
      <sz val="26"/>
      <name val="Arial Narrow"/>
      <family val="2"/>
    </font>
    <font>
      <b/>
      <sz val="24"/>
      <color rgb="FF0070C0"/>
      <name val="Arial Narrow"/>
      <family val="2"/>
    </font>
    <font>
      <b/>
      <sz val="36"/>
      <color rgb="FF0070C0"/>
      <name val="Arial Black"/>
      <family val="2"/>
    </font>
    <font>
      <b/>
      <i/>
      <sz val="26"/>
      <name val="Arial"/>
      <family val="2"/>
    </font>
    <font>
      <sz val="26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36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16">
    <xf numFmtId="0" fontId="0" fillId="0" borderId="0" xfId="0"/>
    <xf numFmtId="49" fontId="0" fillId="0" borderId="0" xfId="0" applyNumberFormat="1" applyFill="1" applyBorder="1" applyAlignment="1" applyProtection="1"/>
    <xf numFmtId="0" fontId="0" fillId="0" borderId="0" xfId="0" applyProtection="1"/>
    <xf numFmtId="0" fontId="0" fillId="0" borderId="0" xfId="0" applyBorder="1" applyProtection="1"/>
    <xf numFmtId="0" fontId="1" fillId="0" borderId="0" xfId="0" applyFont="1" applyBorder="1" applyProtection="1"/>
    <xf numFmtId="0" fontId="1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7" fillId="0" borderId="0" xfId="0" applyFont="1" applyBorder="1" applyProtection="1"/>
    <xf numFmtId="49" fontId="9" fillId="0" borderId="0" xfId="0" applyNumberFormat="1" applyFont="1" applyFill="1" applyBorder="1" applyAlignment="1" applyProtection="1"/>
    <xf numFmtId="0" fontId="3" fillId="0" borderId="0" xfId="0" applyFont="1" applyBorder="1" applyAlignment="1" applyProtection="1">
      <alignment horizontal="left" vertical="center"/>
      <protection locked="0" hidden="1"/>
    </xf>
    <xf numFmtId="0" fontId="4" fillId="0" borderId="0" xfId="0" applyFont="1" applyBorder="1" applyAlignment="1" applyProtection="1">
      <alignment vertical="center"/>
      <protection locked="0" hidden="1"/>
    </xf>
    <xf numFmtId="0" fontId="3" fillId="0" borderId="0" xfId="0" applyFont="1" applyAlignment="1" applyProtection="1">
      <alignment horizontal="left" vertical="center"/>
      <protection locked="0" hidden="1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locked="0" hidden="1"/>
    </xf>
    <xf numFmtId="0" fontId="4" fillId="0" borderId="0" xfId="0" applyFont="1" applyFill="1" applyBorder="1" applyAlignment="1" applyProtection="1">
      <alignment vertical="center"/>
      <protection locked="0"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  <protection hidden="1"/>
    </xf>
    <xf numFmtId="164" fontId="2" fillId="0" borderId="0" xfId="0" applyNumberFormat="1" applyFont="1" applyFill="1" applyBorder="1" applyAlignment="1" applyProtection="1">
      <alignment vertical="center"/>
      <protection hidden="1"/>
    </xf>
    <xf numFmtId="164" fontId="2" fillId="0" borderId="0" xfId="0" applyNumberFormat="1" applyFont="1" applyFill="1" applyBorder="1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164" fontId="4" fillId="0" borderId="0" xfId="0" applyNumberFormat="1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locked="0" hidden="1"/>
    </xf>
    <xf numFmtId="164" fontId="2" fillId="0" borderId="0" xfId="0" applyNumberFormat="1" applyFont="1" applyFill="1" applyBorder="1" applyAlignment="1" applyProtection="1">
      <alignment horizontal="center" vertical="center"/>
      <protection locked="0" hidden="1"/>
    </xf>
    <xf numFmtId="0" fontId="2" fillId="0" borderId="3" xfId="0" applyFont="1" applyFill="1" applyBorder="1" applyAlignment="1" applyProtection="1">
      <alignment horizontal="center" vertical="center"/>
      <protection hidden="1"/>
    </xf>
    <xf numFmtId="0" fontId="2" fillId="0" borderId="5" xfId="0" applyFont="1" applyFill="1" applyBorder="1" applyAlignment="1" applyProtection="1">
      <alignment horizontal="center" vertical="center"/>
      <protection hidden="1"/>
    </xf>
    <xf numFmtId="0" fontId="2" fillId="0" borderId="4" xfId="0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  <protection locked="0" hidden="1"/>
    </xf>
    <xf numFmtId="0" fontId="2" fillId="0" borderId="0" xfId="0" applyFont="1" applyFill="1" applyBorder="1" applyAlignment="1" applyProtection="1">
      <alignment horizontal="left" vertical="center"/>
      <protection locked="0" hidden="1"/>
    </xf>
    <xf numFmtId="0" fontId="3" fillId="0" borderId="0" xfId="0" applyFont="1" applyFill="1" applyBorder="1" applyAlignment="1" applyProtection="1">
      <alignment vertical="center"/>
      <protection locked="0" hidden="1"/>
    </xf>
    <xf numFmtId="0" fontId="5" fillId="0" borderId="0" xfId="0" applyFont="1" applyFill="1" applyBorder="1" applyAlignment="1" applyProtection="1">
      <alignment horizontal="center" vertical="center"/>
      <protection locked="0" hidden="1"/>
    </xf>
    <xf numFmtId="0" fontId="3" fillId="0" borderId="0" xfId="0" applyFont="1" applyFill="1" applyBorder="1" applyAlignment="1" applyProtection="1">
      <alignment horizontal="left" vertical="center"/>
      <protection locked="0" hidden="1"/>
    </xf>
    <xf numFmtId="0" fontId="17" fillId="2" borderId="0" xfId="0" applyFont="1" applyFill="1" applyBorder="1" applyAlignment="1" applyProtection="1">
      <alignment horizontal="left" vertical="center"/>
      <protection locked="0" hidden="1"/>
    </xf>
    <xf numFmtId="0" fontId="19" fillId="2" borderId="15" xfId="0" applyFont="1" applyFill="1" applyBorder="1" applyAlignment="1" applyProtection="1">
      <alignment horizontal="left" vertical="center"/>
      <protection locked="0" hidden="1"/>
    </xf>
    <xf numFmtId="0" fontId="17" fillId="2" borderId="8" xfId="0" applyFont="1" applyFill="1" applyBorder="1" applyAlignment="1" applyProtection="1">
      <alignment horizontal="left" vertical="center"/>
      <protection locked="0" hidden="1"/>
    </xf>
    <xf numFmtId="0" fontId="18" fillId="2" borderId="2" xfId="0" applyFont="1" applyFill="1" applyBorder="1" applyAlignment="1" applyProtection="1">
      <alignment horizontal="center" vertical="center"/>
      <protection locked="0" hidden="1"/>
    </xf>
    <xf numFmtId="0" fontId="18" fillId="0" borderId="0" xfId="0" applyFont="1" applyBorder="1" applyAlignment="1" applyProtection="1">
      <alignment horizontal="left" vertical="center"/>
      <protection hidden="1"/>
    </xf>
    <xf numFmtId="0" fontId="17" fillId="0" borderId="0" xfId="0" applyFont="1" applyProtection="1"/>
    <xf numFmtId="0" fontId="19" fillId="0" borderId="0" xfId="0" applyFont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  <protection locked="0" hidden="1"/>
    </xf>
    <xf numFmtId="0" fontId="19" fillId="2" borderId="2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</xf>
    <xf numFmtId="0" fontId="19" fillId="2" borderId="14" xfId="0" applyFont="1" applyFill="1" applyBorder="1" applyAlignment="1" applyProtection="1">
      <alignment horizontal="left" vertical="center"/>
      <protection locked="0" hidden="1"/>
    </xf>
    <xf numFmtId="0" fontId="19" fillId="2" borderId="0" xfId="0" applyFont="1" applyFill="1" applyBorder="1" applyAlignment="1" applyProtection="1">
      <alignment horizontal="left" vertical="center"/>
      <protection locked="0" hidden="1"/>
    </xf>
    <xf numFmtId="49" fontId="23" fillId="0" borderId="0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  <protection locked="0" hidden="1"/>
    </xf>
    <xf numFmtId="0" fontId="25" fillId="2" borderId="12" xfId="0" applyFont="1" applyFill="1" applyBorder="1" applyAlignment="1" applyProtection="1">
      <alignment vertical="center"/>
      <protection locked="0" hidden="1"/>
    </xf>
    <xf numFmtId="0" fontId="25" fillId="2" borderId="13" xfId="0" applyFont="1" applyFill="1" applyBorder="1" applyAlignment="1" applyProtection="1">
      <alignment vertical="center"/>
      <protection locked="0" hidden="1"/>
    </xf>
    <xf numFmtId="0" fontId="25" fillId="2" borderId="0" xfId="0" applyFont="1" applyFill="1" applyBorder="1" applyAlignment="1" applyProtection="1">
      <alignment vertical="center"/>
      <protection locked="0" hidden="1"/>
    </xf>
    <xf numFmtId="0" fontId="25" fillId="2" borderId="9" xfId="0" applyFont="1" applyFill="1" applyBorder="1" applyAlignment="1" applyProtection="1">
      <alignment vertical="center"/>
      <protection locked="0" hidden="1"/>
    </xf>
    <xf numFmtId="0" fontId="26" fillId="0" borderId="0" xfId="0" applyFont="1" applyBorder="1" applyAlignment="1" applyProtection="1">
      <alignment horizontal="left" vertical="center"/>
      <protection hidden="1"/>
    </xf>
    <xf numFmtId="0" fontId="26" fillId="0" borderId="0" xfId="0" applyFont="1" applyProtection="1"/>
    <xf numFmtId="0" fontId="27" fillId="0" borderId="6" xfId="0" applyFont="1" applyBorder="1" applyAlignment="1" applyProtection="1">
      <alignment horizontal="center" vertical="center"/>
      <protection hidden="1"/>
    </xf>
    <xf numFmtId="0" fontId="8" fillId="0" borderId="4" xfId="0" applyFont="1" applyBorder="1" applyAlignment="1" applyProtection="1">
      <alignment horizontal="center" vertical="center"/>
      <protection hidden="1"/>
    </xf>
    <xf numFmtId="0" fontId="26" fillId="2" borderId="2" xfId="0" applyFont="1" applyFill="1" applyBorder="1" applyAlignment="1" applyProtection="1">
      <alignment horizontal="center" vertical="center"/>
      <protection locked="0" hidden="1"/>
    </xf>
    <xf numFmtId="0" fontId="17" fillId="2" borderId="2" xfId="0" applyFont="1" applyFill="1" applyBorder="1" applyAlignment="1" applyProtection="1">
      <alignment horizontal="center" vertical="center"/>
      <protection locked="0" hidden="1"/>
    </xf>
    <xf numFmtId="0" fontId="18" fillId="2" borderId="7" xfId="0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Fill="1" applyAlignment="1" applyProtection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vertical="center"/>
    </xf>
    <xf numFmtId="0" fontId="8" fillId="0" borderId="1" xfId="0" applyFont="1" applyFill="1" applyBorder="1" applyAlignment="1" applyProtection="1">
      <alignment horizontal="left" vertical="center"/>
      <protection hidden="1"/>
    </xf>
    <xf numFmtId="0" fontId="26" fillId="0" borderId="1" xfId="0" applyFont="1" applyFill="1" applyBorder="1" applyAlignment="1" applyProtection="1">
      <alignment horizontal="center" vertical="center"/>
      <protection hidden="1"/>
    </xf>
    <xf numFmtId="0" fontId="26" fillId="0" borderId="1" xfId="0" applyFont="1" applyFill="1" applyBorder="1" applyAlignment="1" applyProtection="1">
      <alignment horizontal="center" vertical="center"/>
      <protection locked="0" hidden="1"/>
    </xf>
    <xf numFmtId="0" fontId="26" fillId="0" borderId="3" xfId="0" applyFont="1" applyFill="1" applyBorder="1" applyAlignment="1" applyProtection="1">
      <alignment horizontal="center" vertical="center"/>
      <protection locked="0" hidden="1"/>
    </xf>
    <xf numFmtId="0" fontId="17" fillId="0" borderId="3" xfId="0" applyFont="1" applyFill="1" applyBorder="1" applyAlignment="1" applyProtection="1">
      <alignment horizontal="center" vertical="center"/>
    </xf>
    <xf numFmtId="0" fontId="28" fillId="2" borderId="14" xfId="0" applyFont="1" applyFill="1" applyBorder="1" applyAlignment="1" applyProtection="1">
      <alignment horizontal="center" vertical="center"/>
      <protection locked="0" hidden="1"/>
    </xf>
    <xf numFmtId="16" fontId="26" fillId="2" borderId="2" xfId="0" applyNumberFormat="1" applyFont="1" applyFill="1" applyBorder="1" applyAlignment="1" applyProtection="1">
      <alignment horizontal="center" vertical="center"/>
      <protection locked="0" hidden="1"/>
    </xf>
    <xf numFmtId="0" fontId="28" fillId="2" borderId="7" xfId="0" applyFont="1" applyFill="1" applyBorder="1" applyAlignment="1" applyProtection="1">
      <alignment horizontal="center" vertical="center"/>
      <protection locked="0" hidden="1"/>
    </xf>
    <xf numFmtId="164" fontId="28" fillId="2" borderId="7" xfId="0" applyNumberFormat="1" applyFont="1" applyFill="1" applyBorder="1" applyAlignment="1" applyProtection="1">
      <alignment horizontal="center" vertical="center"/>
      <protection locked="0" hidden="1"/>
    </xf>
    <xf numFmtId="0" fontId="28" fillId="2" borderId="15" xfId="0" applyFont="1" applyFill="1" applyBorder="1" applyAlignment="1" applyProtection="1">
      <alignment horizontal="center" vertical="center"/>
      <protection locked="0" hidden="1"/>
    </xf>
    <xf numFmtId="164" fontId="18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2" borderId="16" xfId="0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>
      <alignment horizontal="center" vertical="center"/>
    </xf>
    <xf numFmtId="0" fontId="26" fillId="0" borderId="0" xfId="0" applyFont="1" applyFill="1" applyBorder="1" applyAlignment="1" applyProtection="1">
      <alignment horizontal="center" vertical="center"/>
      <protection locked="0" hidden="1"/>
    </xf>
    <xf numFmtId="0" fontId="19" fillId="2" borderId="12" xfId="0" applyFont="1" applyFill="1" applyBorder="1" applyAlignment="1" applyProtection="1">
      <alignment horizontal="left" vertical="center"/>
      <protection locked="0" hidden="1"/>
    </xf>
    <xf numFmtId="0" fontId="19" fillId="2" borderId="0" xfId="0" applyFont="1" applyFill="1" applyBorder="1" applyAlignment="1" applyProtection="1">
      <alignment vertical="center"/>
      <protection locked="0" hidden="1"/>
    </xf>
    <xf numFmtId="0" fontId="17" fillId="2" borderId="0" xfId="0" applyFont="1" applyFill="1" applyBorder="1" applyProtection="1">
      <protection locked="0"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27" fillId="0" borderId="19" xfId="0" applyFont="1" applyBorder="1" applyAlignment="1" applyProtection="1">
      <alignment horizontal="center" vertical="center"/>
      <protection hidden="1"/>
    </xf>
    <xf numFmtId="164" fontId="19" fillId="2" borderId="14" xfId="0" applyNumberFormat="1" applyFont="1" applyFill="1" applyBorder="1" applyAlignment="1" applyProtection="1">
      <alignment horizontal="center" vertical="center"/>
      <protection locked="0" hidden="1"/>
    </xf>
    <xf numFmtId="164" fontId="19" fillId="2" borderId="17" xfId="0" applyNumberFormat="1" applyFont="1" applyFill="1" applyBorder="1" applyAlignment="1" applyProtection="1">
      <alignment horizontal="center" vertical="center"/>
      <protection locked="0" hidden="1"/>
    </xf>
    <xf numFmtId="164" fontId="19" fillId="2" borderId="18" xfId="0" applyNumberFormat="1" applyFont="1" applyFill="1" applyBorder="1" applyAlignment="1" applyProtection="1">
      <alignment horizontal="center" vertical="center"/>
      <protection locked="0" hidden="1"/>
    </xf>
    <xf numFmtId="164" fontId="17" fillId="4" borderId="20" xfId="0" applyNumberFormat="1" applyFont="1" applyFill="1" applyBorder="1" applyAlignment="1" applyProtection="1">
      <alignment horizontal="center" vertical="center"/>
      <protection hidden="1"/>
    </xf>
    <xf numFmtId="164" fontId="17" fillId="4" borderId="21" xfId="0" applyNumberFormat="1" applyFont="1" applyFill="1" applyBorder="1" applyAlignment="1" applyProtection="1">
      <alignment horizontal="center" vertical="center"/>
      <protection hidden="1"/>
    </xf>
    <xf numFmtId="164" fontId="26" fillId="4" borderId="16" xfId="0" applyNumberFormat="1" applyFont="1" applyFill="1" applyBorder="1" applyAlignment="1" applyProtection="1">
      <alignment horizontal="center" vertical="center"/>
      <protection hidden="1"/>
    </xf>
    <xf numFmtId="164" fontId="26" fillId="4" borderId="2" xfId="0" applyNumberFormat="1" applyFont="1" applyFill="1" applyBorder="1" applyAlignment="1" applyProtection="1">
      <alignment horizontal="center" vertical="center"/>
      <protection hidden="1"/>
    </xf>
    <xf numFmtId="164" fontId="26" fillId="4" borderId="7" xfId="0" applyNumberFormat="1" applyFont="1" applyFill="1" applyBorder="1" applyAlignment="1" applyProtection="1">
      <alignment horizontal="center" vertical="center"/>
      <protection hidden="1"/>
    </xf>
    <xf numFmtId="0" fontId="19" fillId="2" borderId="16" xfId="0" applyFont="1" applyFill="1" applyBorder="1" applyAlignment="1" applyProtection="1">
      <alignment horizontal="center" vertical="center"/>
      <protection locked="0" hidden="1"/>
    </xf>
    <xf numFmtId="0" fontId="19" fillId="2" borderId="7" xfId="0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Fill="1" applyBorder="1" applyAlignment="1" applyProtection="1">
      <alignment vertical="center"/>
    </xf>
    <xf numFmtId="0" fontId="26" fillId="0" borderId="8" xfId="0" applyFont="1" applyBorder="1" applyAlignment="1" applyProtection="1">
      <alignment horizontal="left" vertical="center"/>
      <protection hidden="1"/>
    </xf>
    <xf numFmtId="0" fontId="26" fillId="0" borderId="12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center" vertical="center"/>
    </xf>
    <xf numFmtId="0" fontId="26" fillId="0" borderId="8" xfId="0" applyFont="1" applyBorder="1" applyAlignment="1" applyProtection="1">
      <alignment horizontal="center" vertical="center"/>
    </xf>
    <xf numFmtId="0" fontId="19" fillId="0" borderId="0" xfId="0" applyFont="1" applyFill="1" applyBorder="1" applyAlignment="1" applyProtection="1">
      <alignment horizontal="center" vertical="center"/>
      <protection locked="0" hidden="1"/>
    </xf>
    <xf numFmtId="0" fontId="19" fillId="2" borderId="1" xfId="0" applyFont="1" applyFill="1" applyBorder="1" applyAlignment="1" applyProtection="1">
      <alignment horizontal="center" vertical="center"/>
      <protection locked="0" hidden="1"/>
    </xf>
    <xf numFmtId="0" fontId="27" fillId="0" borderId="3" xfId="0" applyFont="1" applyBorder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vertical="center"/>
      <protection locked="0" hidden="1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164" fontId="19" fillId="0" borderId="0" xfId="0" applyNumberFormat="1" applyFont="1" applyFill="1" applyBorder="1" applyAlignment="1" applyProtection="1">
      <alignment horizontal="center" vertical="center"/>
      <protection locked="0" hidden="1"/>
    </xf>
    <xf numFmtId="164" fontId="19" fillId="0" borderId="0" xfId="0" applyNumberFormat="1" applyFont="1" applyFill="1" applyBorder="1" applyAlignment="1" applyProtection="1">
      <alignment horizontal="center" vertical="center"/>
      <protection hidden="1"/>
    </xf>
    <xf numFmtId="164" fontId="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Protection="1">
      <protection locked="0"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164" fontId="19" fillId="0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 applyProtection="1">
      <alignment horizontal="left" vertical="center"/>
      <protection hidden="1"/>
    </xf>
    <xf numFmtId="0" fontId="17" fillId="0" borderId="0" xfId="0" applyFont="1" applyFill="1" applyBorder="1" applyAlignment="1" applyProtection="1">
      <alignment horizontal="center"/>
      <protection hidden="1"/>
    </xf>
    <xf numFmtId="0" fontId="17" fillId="0" borderId="0" xfId="0" applyFont="1" applyFill="1" applyBorder="1" applyAlignment="1" applyProtection="1">
      <alignment vertical="center"/>
      <protection locked="0" hidden="1"/>
    </xf>
    <xf numFmtId="2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left" vertical="center"/>
      <protection hidden="1"/>
    </xf>
    <xf numFmtId="164" fontId="19" fillId="0" borderId="0" xfId="0" applyNumberFormat="1" applyFont="1" applyBorder="1" applyAlignment="1" applyProtection="1">
      <alignment horizontal="left" vertical="center"/>
      <protection hidden="1"/>
    </xf>
    <xf numFmtId="0" fontId="17" fillId="0" borderId="0" xfId="0" applyFont="1" applyAlignment="1" applyProtection="1">
      <alignment horizontal="left" vertical="center"/>
      <protection hidden="1"/>
    </xf>
    <xf numFmtId="0" fontId="17" fillId="0" borderId="0" xfId="0" applyFont="1" applyBorder="1" applyAlignment="1" applyProtection="1">
      <alignment vertical="center"/>
      <protection locked="0" hidden="1"/>
    </xf>
    <xf numFmtId="0" fontId="17" fillId="0" borderId="0" xfId="0" applyFont="1" applyFill="1" applyBorder="1" applyAlignment="1" applyProtection="1">
      <alignment horizontal="left" vertical="center"/>
      <protection locked="0" hidden="1"/>
    </xf>
    <xf numFmtId="164" fontId="26" fillId="0" borderId="0" xfId="0" applyNumberFormat="1" applyFont="1" applyFill="1" applyBorder="1" applyAlignment="1" applyProtection="1">
      <alignment vertical="center"/>
      <protection hidden="1"/>
    </xf>
    <xf numFmtId="164" fontId="1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7" fillId="0" borderId="0" xfId="0" applyFont="1" applyFill="1" applyBorder="1" applyAlignment="1" applyProtection="1">
      <alignment horizontal="center" vertical="center"/>
      <protection locked="0" hidden="1"/>
    </xf>
    <xf numFmtId="164" fontId="17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 vertical="center"/>
      <protection hidden="1"/>
    </xf>
    <xf numFmtId="164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vertical="center"/>
      <protection hidden="1"/>
    </xf>
    <xf numFmtId="0" fontId="17" fillId="0" borderId="0" xfId="0" applyFont="1" applyFill="1" applyBorder="1" applyAlignment="1" applyProtection="1">
      <alignment horizontal="center" vertical="center"/>
      <protection hidden="1"/>
    </xf>
    <xf numFmtId="164" fontId="17" fillId="0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11" xfId="0" applyFont="1" applyFill="1" applyBorder="1" applyAlignment="1" applyProtection="1">
      <alignment horizontal="left" vertical="center"/>
      <protection locked="0" hidden="1"/>
    </xf>
    <xf numFmtId="0" fontId="17" fillId="0" borderId="12" xfId="0" applyFont="1" applyFill="1" applyBorder="1" applyAlignment="1" applyProtection="1">
      <alignment horizontal="left" vertical="center"/>
      <protection locked="0" hidden="1"/>
    </xf>
    <xf numFmtId="164" fontId="17" fillId="0" borderId="12" xfId="0" applyNumberFormat="1" applyFont="1" applyFill="1" applyBorder="1" applyAlignment="1" applyProtection="1">
      <alignment horizontal="center" vertical="center"/>
      <protection locked="0" hidden="1"/>
    </xf>
    <xf numFmtId="164" fontId="17" fillId="0" borderId="12" xfId="0" applyNumberFormat="1" applyFont="1" applyFill="1" applyBorder="1" applyAlignment="1" applyProtection="1">
      <alignment horizontal="center" vertical="center"/>
      <protection hidden="1"/>
    </xf>
    <xf numFmtId="0" fontId="26" fillId="0" borderId="12" xfId="0" applyFont="1" applyFill="1" applyBorder="1" applyAlignment="1" applyProtection="1">
      <alignment horizontal="center" vertical="center"/>
      <protection hidden="1"/>
    </xf>
    <xf numFmtId="0" fontId="17" fillId="0" borderId="14" xfId="0" applyFont="1" applyFill="1" applyBorder="1" applyAlignment="1" applyProtection="1">
      <alignment horizontal="left" vertical="center"/>
      <protection locked="0" hidden="1"/>
    </xf>
    <xf numFmtId="0" fontId="17" fillId="0" borderId="14" xfId="0" applyFont="1" applyFill="1" applyBorder="1" applyProtection="1">
      <protection locked="0" hidden="1"/>
    </xf>
    <xf numFmtId="0" fontId="17" fillId="0" borderId="15" xfId="0" applyFont="1" applyFill="1" applyBorder="1" applyAlignment="1" applyProtection="1">
      <alignment horizontal="left" vertical="center"/>
      <protection locked="0" hidden="1"/>
    </xf>
    <xf numFmtId="0" fontId="17" fillId="0" borderId="8" xfId="0" applyFont="1" applyFill="1" applyBorder="1" applyAlignment="1" applyProtection="1">
      <alignment horizontal="left" vertical="center"/>
      <protection locked="0" hidden="1"/>
    </xf>
    <xf numFmtId="0" fontId="26" fillId="0" borderId="8" xfId="0" applyFont="1" applyFill="1" applyBorder="1" applyAlignment="1" applyProtection="1">
      <alignment horizontal="center" vertical="center"/>
      <protection hidden="1"/>
    </xf>
    <xf numFmtId="164" fontId="26" fillId="0" borderId="8" xfId="0" applyNumberFormat="1" applyFont="1" applyFill="1" applyBorder="1" applyAlignment="1" applyProtection="1">
      <alignment horizontal="center" vertical="center"/>
      <protection hidden="1"/>
    </xf>
    <xf numFmtId="0" fontId="26" fillId="2" borderId="1" xfId="0" applyFont="1" applyFill="1" applyBorder="1" applyAlignment="1" applyProtection="1">
      <alignment horizontal="center" vertical="center"/>
      <protection locked="0" hidden="1"/>
    </xf>
    <xf numFmtId="0" fontId="26" fillId="0" borderId="11" xfId="0" applyFont="1" applyFill="1" applyBorder="1" applyAlignment="1" applyProtection="1">
      <alignment horizontal="center" vertical="center"/>
      <protection hidden="1"/>
    </xf>
    <xf numFmtId="0" fontId="26" fillId="0" borderId="14" xfId="0" applyFont="1" applyFill="1" applyBorder="1" applyAlignment="1" applyProtection="1">
      <alignment horizontal="center" vertical="center"/>
      <protection hidden="1"/>
    </xf>
    <xf numFmtId="0" fontId="26" fillId="0" borderId="15" xfId="0" applyFont="1" applyFill="1" applyBorder="1" applyAlignment="1" applyProtection="1">
      <alignment horizontal="center" vertical="center"/>
      <protection hidden="1"/>
    </xf>
    <xf numFmtId="164" fontId="26" fillId="2" borderId="16" xfId="0" applyNumberFormat="1" applyFont="1" applyFill="1" applyBorder="1" applyAlignment="1" applyProtection="1">
      <alignment horizontal="center" vertical="center"/>
      <protection locked="0" hidden="1"/>
    </xf>
    <xf numFmtId="164" fontId="17" fillId="4" borderId="14" xfId="0" applyNumberFormat="1" applyFont="1" applyFill="1" applyBorder="1" applyAlignment="1" applyProtection="1">
      <alignment horizontal="center" vertical="center"/>
      <protection hidden="1"/>
    </xf>
    <xf numFmtId="164" fontId="17" fillId="4" borderId="15" xfId="0" applyNumberFormat="1" applyFont="1" applyFill="1" applyBorder="1" applyAlignment="1" applyProtection="1">
      <alignment horizontal="center" vertical="center"/>
      <protection hidden="1"/>
    </xf>
    <xf numFmtId="0" fontId="23" fillId="2" borderId="11" xfId="0" applyFont="1" applyFill="1" applyBorder="1" applyProtection="1">
      <protection locked="0"/>
    </xf>
    <xf numFmtId="0" fontId="23" fillId="2" borderId="14" xfId="0" applyFont="1" applyFill="1" applyBorder="1" applyProtection="1">
      <protection locked="0"/>
    </xf>
    <xf numFmtId="0" fontId="18" fillId="2" borderId="1" xfId="0" applyFont="1" applyFill="1" applyBorder="1" applyAlignment="1" applyProtection="1">
      <alignment horizontal="center" vertical="center"/>
      <protection locked="0"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164" fontId="26" fillId="2" borderId="1" xfId="0" applyNumberFormat="1" applyFont="1" applyFill="1" applyBorder="1" applyAlignment="1" applyProtection="1">
      <alignment horizontal="center" vertical="center"/>
      <protection locked="0" hidden="1"/>
    </xf>
    <xf numFmtId="164" fontId="26" fillId="3" borderId="2" xfId="0" applyNumberFormat="1" applyFont="1" applyFill="1" applyBorder="1" applyAlignment="1" applyProtection="1">
      <alignment horizontal="center" vertical="center"/>
      <protection hidden="1"/>
    </xf>
    <xf numFmtId="164" fontId="33" fillId="4" borderId="2" xfId="0" applyNumberFormat="1" applyFont="1" applyFill="1" applyBorder="1" applyAlignment="1" applyProtection="1">
      <alignment horizontal="center" vertical="center"/>
      <protection hidden="1"/>
    </xf>
    <xf numFmtId="164" fontId="33" fillId="4" borderId="7" xfId="0" applyNumberFormat="1" applyFont="1" applyFill="1" applyBorder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center" vertical="center"/>
    </xf>
    <xf numFmtId="164" fontId="27" fillId="0" borderId="4" xfId="0" applyNumberFormat="1" applyFont="1" applyFill="1" applyBorder="1" applyAlignment="1" applyProtection="1">
      <alignment horizontal="center" vertical="center"/>
      <protection hidden="1"/>
    </xf>
    <xf numFmtId="0" fontId="26" fillId="0" borderId="12" xfId="0" applyFont="1" applyBorder="1" applyAlignment="1" applyProtection="1">
      <alignment horizontal="left" vertical="center"/>
    </xf>
    <xf numFmtId="0" fontId="26" fillId="0" borderId="0" xfId="0" applyFont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  <protection hidden="1"/>
    </xf>
    <xf numFmtId="0" fontId="26" fillId="2" borderId="16" xfId="0" applyFont="1" applyFill="1" applyBorder="1" applyAlignment="1" applyProtection="1">
      <alignment horizontal="center" vertical="center"/>
      <protection locked="0" hidden="1"/>
    </xf>
    <xf numFmtId="0" fontId="18" fillId="0" borderId="0" xfId="0" applyFont="1" applyBorder="1" applyAlignment="1" applyProtection="1">
      <alignment vertical="center"/>
      <protection hidden="1"/>
    </xf>
    <xf numFmtId="0" fontId="22" fillId="0" borderId="0" xfId="0" applyFont="1" applyFill="1" applyBorder="1" applyAlignment="1" applyProtection="1">
      <alignment vertical="center"/>
      <protection locked="0" hidden="1"/>
    </xf>
    <xf numFmtId="0" fontId="26" fillId="0" borderId="11" xfId="0" applyFont="1" applyBorder="1" applyAlignment="1" applyProtection="1">
      <alignment horizontal="left" vertical="center"/>
    </xf>
    <xf numFmtId="0" fontId="26" fillId="0" borderId="14" xfId="0" applyFont="1" applyBorder="1" applyAlignment="1" applyProtection="1">
      <alignment horizontal="left" vertical="center"/>
    </xf>
    <xf numFmtId="0" fontId="26" fillId="0" borderId="15" xfId="0" applyFont="1" applyBorder="1" applyAlignment="1" applyProtection="1">
      <alignment horizontal="left" vertical="center"/>
      <protection hidden="1"/>
    </xf>
    <xf numFmtId="0" fontId="17" fillId="2" borderId="1" xfId="0" applyFont="1" applyFill="1" applyBorder="1" applyAlignment="1" applyProtection="1">
      <alignment horizontal="center" vertical="center"/>
      <protection locked="0" hidden="1"/>
    </xf>
    <xf numFmtId="0" fontId="21" fillId="0" borderId="0" xfId="0" applyFont="1" applyAlignment="1" applyProtection="1">
      <alignment horizontal="center" vertical="center"/>
    </xf>
    <xf numFmtId="0" fontId="34" fillId="0" borderId="0" xfId="0" applyFont="1" applyProtection="1"/>
    <xf numFmtId="0" fontId="0" fillId="2" borderId="9" xfId="0" applyFill="1" applyBorder="1" applyProtection="1">
      <protection locked="0"/>
    </xf>
    <xf numFmtId="0" fontId="25" fillId="2" borderId="10" xfId="0" applyFont="1" applyFill="1" applyBorder="1" applyAlignment="1" applyProtection="1">
      <alignment vertical="center"/>
      <protection locked="0" hidden="1"/>
    </xf>
    <xf numFmtId="0" fontId="23" fillId="2" borderId="15" xfId="0" applyFont="1" applyFill="1" applyBorder="1" applyProtection="1">
      <protection locked="0" hidden="1"/>
    </xf>
    <xf numFmtId="0" fontId="23" fillId="2" borderId="14" xfId="0" applyFont="1" applyFill="1" applyBorder="1" applyProtection="1">
      <protection locked="0" hidden="1"/>
    </xf>
    <xf numFmtId="164" fontId="17" fillId="4" borderId="16" xfId="0" applyNumberFormat="1" applyFont="1" applyFill="1" applyBorder="1" applyAlignment="1" applyProtection="1">
      <alignment horizontal="center" vertical="center"/>
      <protection hidden="1"/>
    </xf>
    <xf numFmtId="164" fontId="17" fillId="4" borderId="2" xfId="0" applyNumberFormat="1" applyFont="1" applyFill="1" applyBorder="1" applyAlignment="1" applyProtection="1">
      <alignment horizontal="center" vertical="center"/>
      <protection hidden="1"/>
    </xf>
    <xf numFmtId="164" fontId="17" fillId="4" borderId="7" xfId="0" applyNumberFormat="1" applyFont="1" applyFill="1" applyBorder="1" applyAlignment="1" applyProtection="1">
      <alignment horizontal="center" vertical="center"/>
      <protection hidden="1"/>
    </xf>
    <xf numFmtId="0" fontId="17" fillId="4" borderId="3" xfId="0" applyFont="1" applyFill="1" applyBorder="1" applyAlignment="1" applyProtection="1">
      <alignment horizontal="center" vertical="center"/>
      <protection hidden="1"/>
    </xf>
    <xf numFmtId="0" fontId="17" fillId="4" borderId="1" xfId="0" applyFont="1" applyFill="1" applyBorder="1" applyAlignment="1" applyProtection="1">
      <alignment horizontal="center" vertical="center"/>
      <protection hidden="1"/>
    </xf>
    <xf numFmtId="0" fontId="29" fillId="4" borderId="1" xfId="0" applyFont="1" applyFill="1" applyBorder="1" applyAlignment="1" applyProtection="1">
      <alignment horizontal="center" vertical="center"/>
      <protection hidden="1"/>
    </xf>
    <xf numFmtId="0" fontId="17" fillId="2" borderId="14" xfId="0" applyFont="1" applyFill="1" applyBorder="1" applyAlignment="1" applyProtection="1">
      <alignment horizontal="center" vertical="center"/>
      <protection locked="0"/>
    </xf>
    <xf numFmtId="164" fontId="26" fillId="4" borderId="1" xfId="0" applyNumberFormat="1" applyFont="1" applyFill="1" applyBorder="1" applyAlignment="1" applyProtection="1">
      <alignment horizontal="center" vertical="center"/>
      <protection hidden="1"/>
    </xf>
    <xf numFmtId="164" fontId="29" fillId="4" borderId="1" xfId="0" applyNumberFormat="1" applyFont="1" applyFill="1" applyBorder="1" applyAlignment="1" applyProtection="1">
      <alignment horizontal="center" vertical="center"/>
      <protection hidden="1"/>
    </xf>
    <xf numFmtId="0" fontId="26" fillId="3" borderId="2" xfId="0" applyFont="1" applyFill="1" applyBorder="1" applyAlignment="1" applyProtection="1">
      <alignment horizontal="center" vertical="center"/>
      <protection hidden="1"/>
    </xf>
    <xf numFmtId="164" fontId="26" fillId="3" borderId="7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21" fillId="0" borderId="0" xfId="0" applyFont="1" applyAlignment="1" applyProtection="1">
      <alignment horizontal="center"/>
    </xf>
    <xf numFmtId="0" fontId="34" fillId="0" borderId="0" xfId="0" applyFont="1" applyAlignment="1" applyProtection="1">
      <alignment horizontal="center"/>
    </xf>
    <xf numFmtId="0" fontId="11" fillId="0" borderId="0" xfId="0" applyFont="1" applyBorder="1" applyAlignment="1" applyProtection="1">
      <alignment horizontal="center" vertical="center"/>
    </xf>
    <xf numFmtId="0" fontId="3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18" fillId="0" borderId="0" xfId="0" applyFont="1" applyBorder="1" applyAlignment="1" applyProtection="1">
      <alignment horizontal="center" vertical="center"/>
      <protection hidden="1"/>
    </xf>
    <xf numFmtId="0" fontId="22" fillId="2" borderId="3" xfId="0" applyFont="1" applyFill="1" applyBorder="1" applyAlignment="1" applyProtection="1">
      <alignment horizontal="center" vertical="center"/>
      <protection locked="0" hidden="1"/>
    </xf>
    <xf numFmtId="0" fontId="22" fillId="2" borderId="4" xfId="0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  <protection locked="0" hidden="1"/>
    </xf>
    <xf numFmtId="49" fontId="0" fillId="0" borderId="0" xfId="0" applyNumberFormat="1" applyFill="1" applyBorder="1" applyAlignment="1" applyProtection="1">
      <alignment horizontal="center"/>
      <protection locked="0" hidden="1"/>
    </xf>
    <xf numFmtId="49" fontId="15" fillId="0" borderId="0" xfId="0" applyNumberFormat="1" applyFont="1" applyFill="1" applyBorder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horizontal="center"/>
    </xf>
    <xf numFmtId="0" fontId="19" fillId="2" borderId="3" xfId="0" applyFont="1" applyFill="1" applyBorder="1" applyAlignment="1" applyProtection="1">
      <alignment horizontal="center" vertical="center"/>
      <protection locked="0" hidden="1"/>
    </xf>
    <xf numFmtId="0" fontId="19" fillId="2" borderId="5" xfId="0" applyFont="1" applyFill="1" applyBorder="1" applyAlignment="1" applyProtection="1">
      <alignment horizontal="center" vertical="center"/>
      <protection locked="0" hidden="1"/>
    </xf>
    <xf numFmtId="0" fontId="19" fillId="2" borderId="4" xfId="0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8" fillId="2" borderId="5" xfId="0" applyFont="1" applyFill="1" applyBorder="1" applyAlignment="1" applyProtection="1">
      <alignment horizontal="center" vertical="center"/>
      <protection locked="0" hidden="1"/>
    </xf>
    <xf numFmtId="0" fontId="18" fillId="2" borderId="4" xfId="0" applyFont="1" applyFill="1" applyBorder="1" applyAlignment="1" applyProtection="1">
      <alignment horizontal="center" vertical="center"/>
      <protection locked="0" hidden="1"/>
    </xf>
    <xf numFmtId="0" fontId="35" fillId="2" borderId="3" xfId="0" applyFont="1" applyFill="1" applyBorder="1" applyAlignment="1" applyProtection="1">
      <alignment horizontal="center" vertical="center"/>
      <protection locked="0" hidden="1"/>
    </xf>
  </cellXfs>
  <cellStyles count="1">
    <cellStyle name="Normale" xfId="0" builtinId="0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gi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309562</xdr:colOff>
      <xdr:row>0</xdr:row>
      <xdr:rowOff>190501</xdr:rowOff>
    </xdr:from>
    <xdr:to>
      <xdr:col>12</xdr:col>
      <xdr:colOff>732707</xdr:colOff>
      <xdr:row>5</xdr:row>
      <xdr:rowOff>452437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2" y="190501"/>
          <a:ext cx="10438683" cy="2809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22</xdr:col>
      <xdr:colOff>190500</xdr:colOff>
      <xdr:row>21</xdr:row>
      <xdr:rowOff>485773</xdr:rowOff>
    </xdr:from>
    <xdr:to>
      <xdr:col>25</xdr:col>
      <xdr:colOff>266700</xdr:colOff>
      <xdr:row>30</xdr:row>
      <xdr:rowOff>106914</xdr:rowOff>
    </xdr:to>
    <xdr:pic>
      <xdr:nvPicPr>
        <xdr:cNvPr id="1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574000" y="12353923"/>
          <a:ext cx="3619500" cy="476464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852487</xdr:colOff>
      <xdr:row>31</xdr:row>
      <xdr:rowOff>122870</xdr:rowOff>
    </xdr:from>
    <xdr:to>
      <xdr:col>23</xdr:col>
      <xdr:colOff>76201</xdr:colOff>
      <xdr:row>32</xdr:row>
      <xdr:rowOff>517705</xdr:rowOff>
    </xdr:to>
    <xdr:pic>
      <xdr:nvPicPr>
        <xdr:cNvPr id="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82887" y="17706020"/>
          <a:ext cx="4748214" cy="9663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21</xdr:col>
      <xdr:colOff>266654</xdr:colOff>
      <xdr:row>33</xdr:row>
      <xdr:rowOff>266699</xdr:rowOff>
    </xdr:from>
    <xdr:to>
      <xdr:col>25</xdr:col>
      <xdr:colOff>361949</xdr:colOff>
      <xdr:row>38</xdr:row>
      <xdr:rowOff>266700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211754" y="18992849"/>
          <a:ext cx="4514895" cy="28575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342900</xdr:colOff>
      <xdr:row>14</xdr:row>
      <xdr:rowOff>519097</xdr:rowOff>
    </xdr:from>
    <xdr:to>
      <xdr:col>24</xdr:col>
      <xdr:colOff>590550</xdr:colOff>
      <xdr:row>21</xdr:row>
      <xdr:rowOff>266700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030700" y="8386747"/>
          <a:ext cx="7334250" cy="37481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495300</xdr:colOff>
      <xdr:row>9</xdr:row>
      <xdr:rowOff>0</xdr:rowOff>
    </xdr:from>
    <xdr:to>
      <xdr:col>20</xdr:col>
      <xdr:colOff>960845</xdr:colOff>
      <xdr:row>14</xdr:row>
      <xdr:rowOff>304800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973300" y="5010150"/>
          <a:ext cx="4008845" cy="31623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15</xdr:col>
      <xdr:colOff>495300</xdr:colOff>
      <xdr:row>11</xdr:row>
      <xdr:rowOff>400050</xdr:rowOff>
    </xdr:from>
    <xdr:to>
      <xdr:col>17</xdr:col>
      <xdr:colOff>762000</xdr:colOff>
      <xdr:row>11</xdr:row>
      <xdr:rowOff>400050</xdr:rowOff>
    </xdr:to>
    <xdr:cxnSp macro="">
      <xdr:nvCxnSpPr>
        <xdr:cNvPr id="16" name="Connettore 1 15"/>
        <xdr:cNvCxnSpPr/>
      </xdr:nvCxnSpPr>
      <xdr:spPr>
        <a:xfrm flipH="1">
          <a:off x="13792200" y="6553200"/>
          <a:ext cx="24765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323850</xdr:colOff>
      <xdr:row>11</xdr:row>
      <xdr:rowOff>228600</xdr:rowOff>
    </xdr:from>
    <xdr:to>
      <xdr:col>15</xdr:col>
      <xdr:colOff>800100</xdr:colOff>
      <xdr:row>12</xdr:row>
      <xdr:rowOff>228600</xdr:rowOff>
    </xdr:to>
    <xdr:sp macro="" textlink="">
      <xdr:nvSpPr>
        <xdr:cNvPr id="17" name="Freccia in giù 16"/>
        <xdr:cNvSpPr/>
      </xdr:nvSpPr>
      <xdr:spPr>
        <a:xfrm>
          <a:off x="13620750" y="6381750"/>
          <a:ext cx="476250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it-IT" sz="1100"/>
        </a:p>
      </xdr:txBody>
    </xdr:sp>
    <xdr:clientData/>
  </xdr:twoCellAnchor>
  <xdr:twoCellAnchor>
    <xdr:from>
      <xdr:col>17</xdr:col>
      <xdr:colOff>152400</xdr:colOff>
      <xdr:row>19</xdr:row>
      <xdr:rowOff>457200</xdr:rowOff>
    </xdr:from>
    <xdr:to>
      <xdr:col>18</xdr:col>
      <xdr:colOff>895350</xdr:colOff>
      <xdr:row>20</xdr:row>
      <xdr:rowOff>228600</xdr:rowOff>
    </xdr:to>
    <xdr:sp macro="" textlink="">
      <xdr:nvSpPr>
        <xdr:cNvPr id="18" name="Freccia a sinistra 17"/>
        <xdr:cNvSpPr/>
      </xdr:nvSpPr>
      <xdr:spPr>
        <a:xfrm>
          <a:off x="15659100" y="11182350"/>
          <a:ext cx="1924050" cy="342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it-IT" sz="1100"/>
        </a:p>
      </xdr:txBody>
    </xdr:sp>
    <xdr:clientData/>
  </xdr:twoCellAnchor>
  <xdr:twoCellAnchor editAs="oneCell">
    <xdr:from>
      <xdr:col>20</xdr:col>
      <xdr:colOff>1123950</xdr:colOff>
      <xdr:row>9</xdr:row>
      <xdr:rowOff>247650</xdr:rowOff>
    </xdr:from>
    <xdr:to>
      <xdr:col>24</xdr:col>
      <xdr:colOff>473393</xdr:colOff>
      <xdr:row>11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145250" y="5257800"/>
          <a:ext cx="4073843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17</xdr:col>
      <xdr:colOff>228600</xdr:colOff>
      <xdr:row>33</xdr:row>
      <xdr:rowOff>414088</xdr:rowOff>
    </xdr:from>
    <xdr:to>
      <xdr:col>21</xdr:col>
      <xdr:colOff>19049</xdr:colOff>
      <xdr:row>38</xdr:row>
      <xdr:rowOff>104776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3754100" y="19140238"/>
          <a:ext cx="4210049" cy="25481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876300</xdr:colOff>
      <xdr:row>43</xdr:row>
      <xdr:rowOff>495300</xdr:rowOff>
    </xdr:from>
    <xdr:to>
      <xdr:col>16</xdr:col>
      <xdr:colOff>382438</xdr:colOff>
      <xdr:row>50</xdr:row>
      <xdr:rowOff>304800</xdr:rowOff>
    </xdr:to>
    <xdr:pic>
      <xdr:nvPicPr>
        <xdr:cNvPr id="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925300" y="24936450"/>
          <a:ext cx="1754038" cy="3810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742951</xdr:colOff>
      <xdr:row>42</xdr:row>
      <xdr:rowOff>133350</xdr:rowOff>
    </xdr:from>
    <xdr:to>
      <xdr:col>16</xdr:col>
      <xdr:colOff>311863</xdr:colOff>
      <xdr:row>43</xdr:row>
      <xdr:rowOff>266700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791951" y="24003000"/>
          <a:ext cx="1816812" cy="704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</xdr:colOff>
      <xdr:row>1</xdr:row>
      <xdr:rowOff>28575</xdr:rowOff>
    </xdr:from>
    <xdr:to>
      <xdr:col>12</xdr:col>
      <xdr:colOff>605946</xdr:colOff>
      <xdr:row>5</xdr:row>
      <xdr:rowOff>187325</xdr:rowOff>
    </xdr:to>
    <xdr:pic>
      <xdr:nvPicPr>
        <xdr:cNvPr id="2" name="Immagine 1" descr="ctenergia intestazione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09" t="1476" r="985" b="1476"/>
        <a:stretch>
          <a:fillRect/>
        </a:stretch>
      </xdr:blipFill>
      <xdr:spPr>
        <a:xfrm>
          <a:off x="282574" y="285750"/>
          <a:ext cx="12877322" cy="2444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6349</xdr:colOff>
      <xdr:row>1</xdr:row>
      <xdr:rowOff>28575</xdr:rowOff>
    </xdr:from>
    <xdr:to>
      <xdr:col>12</xdr:col>
      <xdr:colOff>605946</xdr:colOff>
      <xdr:row>5</xdr:row>
      <xdr:rowOff>187325</xdr:rowOff>
    </xdr:to>
    <xdr:pic>
      <xdr:nvPicPr>
        <xdr:cNvPr id="2" name="Immagine 1" descr="ctenergia intestazione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09" t="1476" r="985" b="1476"/>
        <a:stretch>
          <a:fillRect/>
        </a:stretch>
      </xdr:blipFill>
      <xdr:spPr>
        <a:xfrm>
          <a:off x="282574" y="285750"/>
          <a:ext cx="12877322" cy="24447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1.bin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57"/>
  <sheetViews>
    <sheetView tabSelected="1" view="pageLayout" topLeftCell="C40" zoomScale="50" zoomScaleNormal="50" zoomScaleSheetLayoutView="50" zoomScalePageLayoutView="50" workbookViewId="0">
      <selection activeCell="N52" sqref="N52"/>
    </sheetView>
  </sheetViews>
  <sheetFormatPr defaultColWidth="16.42578125" defaultRowHeight="45" customHeight="1"/>
  <cols>
    <col min="1" max="1" width="12" style="2" customWidth="1"/>
    <col min="2" max="3" width="16.42578125" style="2"/>
    <col min="4" max="4" width="1.28515625" style="2" customWidth="1"/>
    <col min="5" max="5" width="14" style="2" customWidth="1"/>
    <col min="6" max="6" width="12.42578125" style="2" customWidth="1"/>
    <col min="7" max="7" width="15.7109375" style="2" customWidth="1"/>
    <col min="8" max="8" width="3.28515625" style="2" customWidth="1"/>
    <col min="9" max="9" width="13.5703125" style="2" hidden="1" customWidth="1"/>
    <col min="10" max="10" width="13.85546875" style="2" customWidth="1"/>
    <col min="11" max="11" width="18.85546875" style="2" customWidth="1"/>
    <col min="12" max="12" width="16.140625" style="2" customWidth="1"/>
    <col min="13" max="13" width="13.28515625" style="2" customWidth="1"/>
    <col min="14" max="14" width="14.5703125" style="2" customWidth="1"/>
    <col min="15" max="15" width="2.28515625" style="2" customWidth="1"/>
    <col min="16" max="16" width="14.42578125" style="2" customWidth="1"/>
    <col min="17" max="16384" width="16.42578125" style="2"/>
  </cols>
  <sheetData>
    <row r="1" spans="1:24" s="1" customFormat="1" ht="20.25" customHeight="1"/>
    <row r="2" spans="1:24" s="1" customFormat="1" ht="45" customHeight="1">
      <c r="O2" s="11"/>
      <c r="Q2" s="48" t="s">
        <v>7</v>
      </c>
    </row>
    <row r="3" spans="1:24" s="1" customFormat="1" ht="45" customHeight="1">
      <c r="O3" s="202"/>
      <c r="P3" s="202"/>
      <c r="Q3" s="202"/>
      <c r="R3" s="202"/>
    </row>
    <row r="4" spans="1:24" s="1" customFormat="1" ht="45" customHeight="1">
      <c r="O4" s="203"/>
      <c r="P4" s="203"/>
      <c r="Q4" s="203"/>
      <c r="R4" s="203"/>
    </row>
    <row r="5" spans="1:24" s="1" customFormat="1" ht="45" customHeight="1">
      <c r="O5" s="204"/>
      <c r="P5" s="205"/>
      <c r="Q5" s="205"/>
      <c r="R5" s="205"/>
    </row>
    <row r="6" spans="1:24" ht="45" customHeight="1">
      <c r="O6" s="32"/>
      <c r="P6" s="49"/>
      <c r="Q6" s="206"/>
      <c r="R6" s="206"/>
    </row>
    <row r="7" spans="1:24" ht="45" customHeight="1">
      <c r="A7" s="3"/>
      <c r="B7" s="193" t="s">
        <v>45</v>
      </c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50"/>
      <c r="P7" s="49"/>
      <c r="Q7" s="206"/>
      <c r="R7" s="206"/>
    </row>
    <row r="8" spans="1:24" ht="58.5" customHeight="1">
      <c r="A8" s="3"/>
      <c r="B8" s="189" t="s">
        <v>59</v>
      </c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50"/>
      <c r="P8" s="49"/>
      <c r="Q8" s="1"/>
      <c r="R8" s="1"/>
    </row>
    <row r="9" spans="1:24" ht="45" customHeight="1">
      <c r="A9" s="10"/>
      <c r="B9" s="194" t="s">
        <v>46</v>
      </c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3"/>
    </row>
    <row r="10" spans="1:24" ht="45" customHeight="1">
      <c r="A10" s="3"/>
      <c r="K10" s="56"/>
      <c r="L10" s="56"/>
      <c r="M10" s="56"/>
      <c r="N10" s="55"/>
    </row>
    <row r="11" spans="1:24" ht="45" customHeight="1">
      <c r="A11" s="4"/>
      <c r="K11" s="56"/>
      <c r="L11" s="56"/>
      <c r="M11" s="56"/>
      <c r="N11" s="56"/>
    </row>
    <row r="12" spans="1:24" ht="45" customHeight="1">
      <c r="A12" s="4"/>
      <c r="B12" s="199" t="s">
        <v>57</v>
      </c>
      <c r="C12" s="199"/>
      <c r="D12" s="199"/>
      <c r="E12" s="102" t="s">
        <v>56</v>
      </c>
      <c r="F12" s="101" t="s">
        <v>32</v>
      </c>
      <c r="G12" s="154"/>
      <c r="H12" s="40"/>
      <c r="I12" s="196" t="s">
        <v>53</v>
      </c>
      <c r="J12" s="196"/>
      <c r="K12" s="196"/>
      <c r="L12" s="196"/>
      <c r="M12" s="197" t="s">
        <v>33</v>
      </c>
      <c r="N12" s="198"/>
      <c r="O12" s="167"/>
      <c r="P12" s="7"/>
      <c r="Q12" s="7"/>
      <c r="R12" s="6"/>
      <c r="V12" s="172" t="s">
        <v>49</v>
      </c>
      <c r="W12" s="173"/>
    </row>
    <row r="13" spans="1:24" ht="45" customHeight="1">
      <c r="A13" s="5"/>
      <c r="H13" s="63"/>
      <c r="M13" s="66"/>
      <c r="N13" s="66"/>
      <c r="O13" s="66"/>
      <c r="R13" s="6"/>
      <c r="W13" s="191" t="s">
        <v>54</v>
      </c>
      <c r="X13" s="191"/>
    </row>
    <row r="14" spans="1:24" ht="45" customHeight="1">
      <c r="A14" s="5"/>
      <c r="E14" s="103" t="s">
        <v>0</v>
      </c>
      <c r="F14" s="57" t="s">
        <v>1</v>
      </c>
      <c r="G14" s="58" t="s">
        <v>3</v>
      </c>
      <c r="H14" s="84"/>
      <c r="I14" s="164"/>
      <c r="J14" s="68" t="s">
        <v>27</v>
      </c>
      <c r="K14" s="69" t="s">
        <v>28</v>
      </c>
      <c r="L14" s="70" t="s">
        <v>30</v>
      </c>
      <c r="M14" s="71" t="s">
        <v>23</v>
      </c>
      <c r="N14" s="69" t="s">
        <v>31</v>
      </c>
      <c r="O14" s="63"/>
      <c r="P14" s="160" t="s">
        <v>47</v>
      </c>
      <c r="Q14" s="161" t="s">
        <v>48</v>
      </c>
      <c r="R14" s="6"/>
      <c r="W14" s="191" t="s">
        <v>55</v>
      </c>
      <c r="X14" s="192"/>
    </row>
    <row r="15" spans="1:24" ht="45" customHeight="1">
      <c r="A15" s="5">
        <v>1</v>
      </c>
      <c r="B15" s="152" t="s">
        <v>8</v>
      </c>
      <c r="C15" s="52"/>
      <c r="D15" s="52"/>
      <c r="E15" s="78">
        <v>15</v>
      </c>
      <c r="F15" s="150">
        <f t="shared" ref="F15:F25" si="0">E15*$V$25</f>
        <v>45</v>
      </c>
      <c r="G15" s="91">
        <f t="shared" ref="G15:G25" si="1">F15*$V$24</f>
        <v>1845</v>
      </c>
      <c r="I15" s="127"/>
      <c r="J15" s="59" t="s">
        <v>51</v>
      </c>
      <c r="K15" s="60">
        <v>2550</v>
      </c>
      <c r="L15" s="72">
        <v>365</v>
      </c>
      <c r="M15" s="150">
        <f>(L15/(2.826*0.5))^0.5</f>
        <v>16.072200859908563</v>
      </c>
      <c r="N15" s="60" t="s">
        <v>4</v>
      </c>
      <c r="O15" s="50"/>
      <c r="P15" s="178">
        <f>L15*6/1000</f>
        <v>2.19</v>
      </c>
      <c r="Q15" s="158">
        <f>L15/60</f>
        <v>6.083333333333333</v>
      </c>
      <c r="R15" s="12"/>
    </row>
    <row r="16" spans="1:24" ht="45" customHeight="1">
      <c r="A16" s="5">
        <v>2</v>
      </c>
      <c r="B16" s="153" t="s">
        <v>8</v>
      </c>
      <c r="C16" s="174"/>
      <c r="D16" s="54"/>
      <c r="E16" s="60">
        <v>15</v>
      </c>
      <c r="F16" s="150">
        <f t="shared" si="0"/>
        <v>45</v>
      </c>
      <c r="G16" s="92">
        <f t="shared" si="1"/>
        <v>1845</v>
      </c>
      <c r="I16" s="127"/>
      <c r="J16" s="59" t="s">
        <v>51</v>
      </c>
      <c r="K16" s="60">
        <v>2550</v>
      </c>
      <c r="L16" s="72">
        <v>365</v>
      </c>
      <c r="M16" s="150">
        <f t="shared" ref="M16:M25" si="2">(L16/(2.826*0.5))^0.5</f>
        <v>16.072200859908563</v>
      </c>
      <c r="N16" s="60" t="s">
        <v>4</v>
      </c>
      <c r="O16" s="50"/>
      <c r="P16" s="179">
        <f t="shared" ref="P16:P25" si="3">L16*6/1000</f>
        <v>2.19</v>
      </c>
      <c r="Q16" s="158">
        <f t="shared" ref="Q16:Q25" si="4">L16/60</f>
        <v>6.083333333333333</v>
      </c>
      <c r="R16" s="13"/>
    </row>
    <row r="17" spans="1:22" ht="45" customHeight="1">
      <c r="A17" s="212">
        <v>3</v>
      </c>
      <c r="B17" s="153" t="s">
        <v>9</v>
      </c>
      <c r="C17" s="54"/>
      <c r="D17" s="54"/>
      <c r="E17" s="60">
        <v>19</v>
      </c>
      <c r="F17" s="150">
        <f t="shared" si="0"/>
        <v>57</v>
      </c>
      <c r="G17" s="92">
        <f t="shared" si="1"/>
        <v>2337</v>
      </c>
      <c r="I17" s="127"/>
      <c r="J17" s="73" t="s">
        <v>51</v>
      </c>
      <c r="K17" s="60">
        <v>2550</v>
      </c>
      <c r="L17" s="72">
        <v>365</v>
      </c>
      <c r="M17" s="150">
        <f t="shared" si="2"/>
        <v>16.072200859908563</v>
      </c>
      <c r="N17" s="60" t="s">
        <v>4</v>
      </c>
      <c r="O17" s="50"/>
      <c r="P17" s="179">
        <f t="shared" si="3"/>
        <v>2.19</v>
      </c>
      <c r="Q17" s="158">
        <f t="shared" si="4"/>
        <v>6.083333333333333</v>
      </c>
      <c r="R17" s="18"/>
    </row>
    <row r="18" spans="1:22" ht="45" customHeight="1">
      <c r="A18" s="212"/>
      <c r="B18" s="153" t="s">
        <v>10</v>
      </c>
      <c r="C18" s="54"/>
      <c r="D18" s="54"/>
      <c r="E18" s="60">
        <v>12</v>
      </c>
      <c r="F18" s="150">
        <f t="shared" si="0"/>
        <v>36</v>
      </c>
      <c r="G18" s="92">
        <f t="shared" si="1"/>
        <v>1476</v>
      </c>
      <c r="I18" s="127"/>
      <c r="J18" s="59" t="s">
        <v>51</v>
      </c>
      <c r="K18" s="60">
        <v>2550</v>
      </c>
      <c r="L18" s="72">
        <v>365</v>
      </c>
      <c r="M18" s="150">
        <f t="shared" si="2"/>
        <v>16.072200859908563</v>
      </c>
      <c r="N18" s="60" t="s">
        <v>4</v>
      </c>
      <c r="O18" s="50"/>
      <c r="P18" s="179">
        <f t="shared" si="3"/>
        <v>2.19</v>
      </c>
      <c r="Q18" s="158">
        <f t="shared" si="4"/>
        <v>6.083333333333333</v>
      </c>
      <c r="R18" s="13"/>
    </row>
    <row r="19" spans="1:22" ht="45" customHeight="1">
      <c r="A19" s="5">
        <v>4</v>
      </c>
      <c r="B19" s="153" t="s">
        <v>11</v>
      </c>
      <c r="C19" s="54"/>
      <c r="D19" s="54"/>
      <c r="E19" s="60">
        <v>8.5</v>
      </c>
      <c r="F19" s="150">
        <f t="shared" si="0"/>
        <v>25.5</v>
      </c>
      <c r="G19" s="92">
        <f t="shared" si="1"/>
        <v>1045.5</v>
      </c>
      <c r="I19" s="127"/>
      <c r="J19" s="59" t="s">
        <v>52</v>
      </c>
      <c r="K19" s="60">
        <v>1170</v>
      </c>
      <c r="L19" s="72">
        <v>157</v>
      </c>
      <c r="M19" s="150">
        <f t="shared" si="2"/>
        <v>10.540925533894598</v>
      </c>
      <c r="N19" s="60" t="s">
        <v>25</v>
      </c>
      <c r="O19" s="50"/>
      <c r="P19" s="179">
        <f t="shared" si="3"/>
        <v>0.94199999999999995</v>
      </c>
      <c r="Q19" s="158">
        <f t="shared" si="4"/>
        <v>2.6166666666666667</v>
      </c>
      <c r="R19" s="13"/>
    </row>
    <row r="20" spans="1:22" ht="45" customHeight="1">
      <c r="A20" s="5">
        <v>5</v>
      </c>
      <c r="B20" s="153" t="s">
        <v>12</v>
      </c>
      <c r="C20" s="54"/>
      <c r="D20" s="54"/>
      <c r="E20" s="60">
        <v>6.5</v>
      </c>
      <c r="F20" s="150">
        <f t="shared" si="0"/>
        <v>19.5</v>
      </c>
      <c r="G20" s="92">
        <f t="shared" si="1"/>
        <v>799.5</v>
      </c>
      <c r="I20" s="127"/>
      <c r="J20" s="59"/>
      <c r="K20" s="60"/>
      <c r="L20" s="72"/>
      <c r="M20" s="150">
        <f t="shared" si="2"/>
        <v>0</v>
      </c>
      <c r="N20" s="60"/>
      <c r="O20" s="50"/>
      <c r="P20" s="179">
        <f t="shared" si="3"/>
        <v>0</v>
      </c>
      <c r="Q20" s="158">
        <f t="shared" si="4"/>
        <v>0</v>
      </c>
      <c r="R20" s="13"/>
    </row>
    <row r="21" spans="1:22" ht="45" customHeight="1">
      <c r="A21" s="5">
        <v>6</v>
      </c>
      <c r="B21" s="153"/>
      <c r="C21" s="54"/>
      <c r="D21" s="54"/>
      <c r="E21" s="60"/>
      <c r="F21" s="150">
        <f t="shared" si="0"/>
        <v>0</v>
      </c>
      <c r="G21" s="92">
        <f t="shared" si="1"/>
        <v>0</v>
      </c>
      <c r="I21" s="127"/>
      <c r="J21" s="59"/>
      <c r="K21" s="60"/>
      <c r="L21" s="72"/>
      <c r="M21" s="150">
        <f t="shared" si="2"/>
        <v>0</v>
      </c>
      <c r="N21" s="60"/>
      <c r="O21" s="50"/>
      <c r="P21" s="179">
        <f t="shared" si="3"/>
        <v>0</v>
      </c>
      <c r="Q21" s="158">
        <f t="shared" si="4"/>
        <v>0</v>
      </c>
    </row>
    <row r="22" spans="1:22" ht="45" customHeight="1">
      <c r="A22" s="5">
        <v>7</v>
      </c>
      <c r="B22" s="153"/>
      <c r="C22" s="54"/>
      <c r="D22" s="54"/>
      <c r="E22" s="60"/>
      <c r="F22" s="150">
        <f t="shared" si="0"/>
        <v>0</v>
      </c>
      <c r="G22" s="92">
        <f t="shared" si="1"/>
        <v>0</v>
      </c>
      <c r="I22" s="127"/>
      <c r="J22" s="59"/>
      <c r="K22" s="60"/>
      <c r="L22" s="72"/>
      <c r="M22" s="150">
        <f t="shared" si="2"/>
        <v>0</v>
      </c>
      <c r="N22" s="60"/>
      <c r="O22" s="50"/>
      <c r="P22" s="179">
        <f t="shared" si="3"/>
        <v>0</v>
      </c>
      <c r="Q22" s="158">
        <f t="shared" si="4"/>
        <v>0</v>
      </c>
    </row>
    <row r="23" spans="1:22" ht="45" customHeight="1">
      <c r="A23" s="5">
        <v>8</v>
      </c>
      <c r="B23" s="153"/>
      <c r="C23" s="54"/>
      <c r="D23" s="54"/>
      <c r="E23" s="60"/>
      <c r="F23" s="150">
        <f t="shared" si="0"/>
        <v>0</v>
      </c>
      <c r="G23" s="92">
        <f t="shared" si="1"/>
        <v>0</v>
      </c>
      <c r="I23" s="127"/>
      <c r="J23" s="59"/>
      <c r="K23" s="60"/>
      <c r="L23" s="72"/>
      <c r="M23" s="150">
        <f t="shared" si="2"/>
        <v>0</v>
      </c>
      <c r="N23" s="60"/>
      <c r="O23" s="50"/>
      <c r="P23" s="179">
        <f t="shared" si="3"/>
        <v>0</v>
      </c>
      <c r="Q23" s="158">
        <f t="shared" si="4"/>
        <v>0</v>
      </c>
      <c r="S23" s="168" t="s">
        <v>18</v>
      </c>
      <c r="T23" s="162"/>
      <c r="U23" s="98" t="s">
        <v>19</v>
      </c>
      <c r="V23" s="94" t="s">
        <v>24</v>
      </c>
    </row>
    <row r="24" spans="1:22" ht="45" customHeight="1">
      <c r="A24" s="5">
        <v>9</v>
      </c>
      <c r="B24" s="177"/>
      <c r="C24" s="54"/>
      <c r="D24" s="54"/>
      <c r="E24" s="60"/>
      <c r="F24" s="150">
        <f t="shared" si="0"/>
        <v>0</v>
      </c>
      <c r="G24" s="92">
        <f t="shared" si="1"/>
        <v>0</v>
      </c>
      <c r="I24" s="127"/>
      <c r="J24" s="59"/>
      <c r="K24" s="60"/>
      <c r="L24" s="72"/>
      <c r="M24" s="150">
        <f t="shared" si="2"/>
        <v>0</v>
      </c>
      <c r="N24" s="60"/>
      <c r="O24" s="50"/>
      <c r="P24" s="179">
        <f t="shared" si="3"/>
        <v>0</v>
      </c>
      <c r="Q24" s="158">
        <f t="shared" si="4"/>
        <v>0</v>
      </c>
      <c r="S24" s="169" t="s">
        <v>20</v>
      </c>
      <c r="T24" s="163"/>
      <c r="U24" s="99" t="s">
        <v>2</v>
      </c>
      <c r="V24" s="44">
        <v>41</v>
      </c>
    </row>
    <row r="25" spans="1:22" ht="45" customHeight="1">
      <c r="A25" s="5">
        <v>10</v>
      </c>
      <c r="B25" s="176"/>
      <c r="C25" s="175"/>
      <c r="D25" s="54"/>
      <c r="E25" s="60"/>
      <c r="F25" s="150">
        <f t="shared" si="0"/>
        <v>0</v>
      </c>
      <c r="G25" s="93">
        <f t="shared" si="1"/>
        <v>0</v>
      </c>
      <c r="I25" s="127"/>
      <c r="J25" s="74"/>
      <c r="K25" s="75"/>
      <c r="L25" s="76"/>
      <c r="M25" s="151">
        <f t="shared" si="2"/>
        <v>0</v>
      </c>
      <c r="N25" s="75"/>
      <c r="O25" s="50"/>
      <c r="P25" s="180">
        <f t="shared" si="3"/>
        <v>0</v>
      </c>
      <c r="Q25" s="159">
        <f t="shared" si="4"/>
        <v>0</v>
      </c>
      <c r="S25" s="170" t="s">
        <v>21</v>
      </c>
      <c r="T25" s="97"/>
      <c r="U25" s="100" t="s">
        <v>22</v>
      </c>
      <c r="V25" s="61">
        <v>3</v>
      </c>
    </row>
    <row r="26" spans="1:22" ht="45" customHeight="1">
      <c r="A26" s="3"/>
      <c r="B26" s="65"/>
      <c r="C26" s="65"/>
      <c r="D26" s="65"/>
      <c r="E26" s="181">
        <f>E15+E16+E17+E18+E19+E20+E21+E22+E23+E24+E25</f>
        <v>76</v>
      </c>
      <c r="F26" s="182">
        <f t="shared" ref="F26" si="5">F15+F16+F17+F18+F19+F20+F21+F22+F23+F24+F25</f>
        <v>228</v>
      </c>
      <c r="G26" s="79"/>
      <c r="I26" s="77"/>
      <c r="J26" s="43"/>
      <c r="K26" s="183">
        <f>K15+K16+K17+K18+K19+K20+K21+K22+K23+K24+K25</f>
        <v>11370</v>
      </c>
      <c r="L26" s="183">
        <f>L15+L16+L17+L18+L19+L20+L21+L22+L23+L24+L25</f>
        <v>1617</v>
      </c>
      <c r="M26" s="26"/>
      <c r="N26" s="22"/>
      <c r="O26" s="64"/>
      <c r="P26" s="26"/>
      <c r="Q26" s="15"/>
      <c r="R26" s="13"/>
    </row>
    <row r="27" spans="1:22" ht="45" customHeight="1">
      <c r="A27" s="4"/>
      <c r="B27" s="20"/>
      <c r="C27" s="20"/>
      <c r="D27" s="20"/>
      <c r="E27" s="21"/>
      <c r="F27" s="20"/>
      <c r="G27" s="22"/>
      <c r="H27" s="23"/>
      <c r="I27" s="22"/>
      <c r="J27" s="18"/>
      <c r="K27" s="18"/>
      <c r="L27" s="42"/>
      <c r="M27" s="16"/>
      <c r="N27" s="16"/>
      <c r="O27" s="17"/>
      <c r="P27" s="18"/>
      <c r="Q27" s="19"/>
      <c r="R27" s="18"/>
    </row>
    <row r="28" spans="1:22" ht="45" customHeight="1">
      <c r="A28" s="4"/>
      <c r="B28" s="199" t="s">
        <v>57</v>
      </c>
      <c r="C28" s="199"/>
      <c r="D28" s="199"/>
      <c r="E28" s="102" t="s">
        <v>58</v>
      </c>
      <c r="F28" s="101" t="s">
        <v>32</v>
      </c>
      <c r="G28" s="154"/>
      <c r="I28" s="166"/>
      <c r="J28" s="196" t="s">
        <v>53</v>
      </c>
      <c r="K28" s="196"/>
      <c r="L28" s="196"/>
      <c r="M28" s="197" t="s">
        <v>33</v>
      </c>
      <c r="N28" s="198"/>
      <c r="O28" s="167"/>
      <c r="R28" s="12"/>
    </row>
    <row r="29" spans="1:22" ht="45" customHeight="1">
      <c r="A29" s="5"/>
      <c r="H29" s="80"/>
      <c r="M29" s="66"/>
      <c r="N29" s="66"/>
      <c r="O29" s="96"/>
      <c r="P29" s="200"/>
      <c r="Q29" s="201"/>
      <c r="R29" s="13"/>
    </row>
    <row r="30" spans="1:22" ht="45" customHeight="1">
      <c r="A30" s="5"/>
      <c r="B30" s="41"/>
      <c r="C30" s="41"/>
      <c r="D30" s="41"/>
      <c r="E30" s="85" t="s">
        <v>0</v>
      </c>
      <c r="F30" s="57" t="s">
        <v>1</v>
      </c>
      <c r="G30" s="58" t="s">
        <v>3</v>
      </c>
      <c r="H30" s="84"/>
      <c r="I30" s="67" t="s">
        <v>29</v>
      </c>
      <c r="J30" s="68" t="s">
        <v>27</v>
      </c>
      <c r="K30" s="69" t="s">
        <v>28</v>
      </c>
      <c r="L30" s="70" t="s">
        <v>30</v>
      </c>
      <c r="M30" s="71" t="s">
        <v>23</v>
      </c>
      <c r="N30" s="69" t="s">
        <v>31</v>
      </c>
      <c r="O30" s="63"/>
      <c r="P30" s="160" t="s">
        <v>47</v>
      </c>
      <c r="Q30" s="161" t="s">
        <v>48</v>
      </c>
      <c r="R30" s="13"/>
    </row>
    <row r="31" spans="1:22" ht="45" customHeight="1">
      <c r="A31" s="5">
        <v>1</v>
      </c>
      <c r="B31" s="152" t="s">
        <v>13</v>
      </c>
      <c r="C31" s="51"/>
      <c r="D31" s="81"/>
      <c r="E31" s="184">
        <v>19</v>
      </c>
      <c r="F31" s="89">
        <f t="shared" ref="F31:F41" si="6">E31*$V$25</f>
        <v>57</v>
      </c>
      <c r="G31" s="91">
        <f t="shared" ref="G31:G41" si="7">F31*$V$24</f>
        <v>2337</v>
      </c>
      <c r="H31" s="62"/>
      <c r="I31" s="94" t="s">
        <v>5</v>
      </c>
      <c r="J31" s="165" t="s">
        <v>51</v>
      </c>
      <c r="K31" s="165">
        <v>2550</v>
      </c>
      <c r="L31" s="165">
        <v>365</v>
      </c>
      <c r="M31" s="179">
        <f>(L31/(2.826*0.5))^0.5</f>
        <v>16.072200859908563</v>
      </c>
      <c r="N31" s="60" t="s">
        <v>4</v>
      </c>
      <c r="P31" s="178">
        <f>L31*6/1000</f>
        <v>2.19</v>
      </c>
      <c r="Q31" s="158">
        <f>L31/60</f>
        <v>6.083333333333333</v>
      </c>
      <c r="R31" s="13"/>
    </row>
    <row r="32" spans="1:22" ht="45" customHeight="1">
      <c r="A32" s="5">
        <v>2</v>
      </c>
      <c r="B32" s="153" t="s">
        <v>14</v>
      </c>
      <c r="C32" s="53"/>
      <c r="D32" s="47"/>
      <c r="E32" s="184">
        <v>18</v>
      </c>
      <c r="F32" s="89">
        <f t="shared" si="6"/>
        <v>54</v>
      </c>
      <c r="G32" s="92">
        <f t="shared" si="7"/>
        <v>2214</v>
      </c>
      <c r="H32" s="62"/>
      <c r="I32" s="44" t="s">
        <v>5</v>
      </c>
      <c r="J32" s="59" t="s">
        <v>50</v>
      </c>
      <c r="K32" s="59">
        <v>2550</v>
      </c>
      <c r="L32" s="59">
        <v>365</v>
      </c>
      <c r="M32" s="179">
        <f t="shared" ref="M32:M41" si="8">(L32/(2.826*0.5))^0.5</f>
        <v>16.072200859908563</v>
      </c>
      <c r="N32" s="60" t="s">
        <v>4</v>
      </c>
      <c r="P32" s="179">
        <f t="shared" ref="P32:P41" si="9">L32*6/1000</f>
        <v>2.19</v>
      </c>
      <c r="Q32" s="158">
        <f t="shared" ref="Q32:Q41" si="10">L32/60</f>
        <v>6.083333333333333</v>
      </c>
      <c r="R32" s="13"/>
    </row>
    <row r="33" spans="1:18" ht="45" customHeight="1">
      <c r="A33" s="45">
        <v>3</v>
      </c>
      <c r="B33" s="153" t="s">
        <v>15</v>
      </c>
      <c r="C33" s="53"/>
      <c r="D33" s="82"/>
      <c r="E33" s="184">
        <v>7.5</v>
      </c>
      <c r="F33" s="89">
        <f t="shared" si="6"/>
        <v>22.5</v>
      </c>
      <c r="G33" s="92">
        <f t="shared" si="7"/>
        <v>922.5</v>
      </c>
      <c r="H33" s="62"/>
      <c r="I33" s="44" t="s">
        <v>26</v>
      </c>
      <c r="J33" s="59" t="s">
        <v>52</v>
      </c>
      <c r="K33" s="59">
        <v>1170</v>
      </c>
      <c r="L33" s="59">
        <v>157</v>
      </c>
      <c r="M33" s="179">
        <f t="shared" si="8"/>
        <v>10.540925533894598</v>
      </c>
      <c r="N33" s="60" t="s">
        <v>25</v>
      </c>
      <c r="P33" s="179">
        <f t="shared" si="9"/>
        <v>0.94199999999999995</v>
      </c>
      <c r="Q33" s="158">
        <f t="shared" si="10"/>
        <v>2.6166666666666667</v>
      </c>
      <c r="R33" s="13"/>
    </row>
    <row r="34" spans="1:18" ht="45" customHeight="1">
      <c r="A34" s="45">
        <v>4</v>
      </c>
      <c r="B34" s="153" t="s">
        <v>16</v>
      </c>
      <c r="C34" s="53"/>
      <c r="D34" s="82"/>
      <c r="E34" s="184">
        <v>16</v>
      </c>
      <c r="F34" s="89">
        <f t="shared" si="6"/>
        <v>48</v>
      </c>
      <c r="G34" s="92">
        <f t="shared" si="7"/>
        <v>1968</v>
      </c>
      <c r="H34" s="62"/>
      <c r="I34" s="44" t="s">
        <v>5</v>
      </c>
      <c r="J34" s="59" t="s">
        <v>51</v>
      </c>
      <c r="K34" s="59">
        <v>2550</v>
      </c>
      <c r="L34" s="59">
        <v>365</v>
      </c>
      <c r="M34" s="179">
        <f t="shared" si="8"/>
        <v>16.072200859908563</v>
      </c>
      <c r="N34" s="60" t="s">
        <v>4</v>
      </c>
      <c r="P34" s="179">
        <f t="shared" si="9"/>
        <v>2.19</v>
      </c>
      <c r="Q34" s="158">
        <f t="shared" si="10"/>
        <v>6.083333333333333</v>
      </c>
      <c r="R34" s="13"/>
    </row>
    <row r="35" spans="1:18" ht="45" customHeight="1">
      <c r="A35" s="45">
        <v>5</v>
      </c>
      <c r="B35" s="153" t="s">
        <v>15</v>
      </c>
      <c r="C35" s="53"/>
      <c r="D35" s="47"/>
      <c r="E35" s="184">
        <v>8.5</v>
      </c>
      <c r="F35" s="89">
        <f t="shared" si="6"/>
        <v>25.5</v>
      </c>
      <c r="G35" s="92">
        <f t="shared" si="7"/>
        <v>1045.5</v>
      </c>
      <c r="H35" s="62"/>
      <c r="I35" s="44" t="s">
        <v>26</v>
      </c>
      <c r="J35" s="59" t="s">
        <v>52</v>
      </c>
      <c r="K35" s="59">
        <v>1170</v>
      </c>
      <c r="L35" s="59">
        <v>157</v>
      </c>
      <c r="M35" s="179">
        <f t="shared" si="8"/>
        <v>10.540925533894598</v>
      </c>
      <c r="N35" s="60" t="s">
        <v>25</v>
      </c>
      <c r="P35" s="179">
        <f t="shared" si="9"/>
        <v>0.94199999999999995</v>
      </c>
      <c r="Q35" s="158">
        <f t="shared" si="10"/>
        <v>2.6166666666666667</v>
      </c>
      <c r="R35" s="13"/>
    </row>
    <row r="36" spans="1:18" ht="45" customHeight="1">
      <c r="A36" s="45">
        <v>6</v>
      </c>
      <c r="B36" s="153" t="s">
        <v>17</v>
      </c>
      <c r="C36" s="53"/>
      <c r="D36" s="47"/>
      <c r="E36" s="184">
        <v>15</v>
      </c>
      <c r="F36" s="89">
        <f t="shared" si="6"/>
        <v>45</v>
      </c>
      <c r="G36" s="92">
        <f t="shared" si="7"/>
        <v>1845</v>
      </c>
      <c r="H36" s="62"/>
      <c r="I36" s="44" t="s">
        <v>5</v>
      </c>
      <c r="J36" s="59" t="s">
        <v>51</v>
      </c>
      <c r="K36" s="59">
        <v>2550</v>
      </c>
      <c r="L36" s="59">
        <v>365</v>
      </c>
      <c r="M36" s="179">
        <f t="shared" si="8"/>
        <v>16.072200859908563</v>
      </c>
      <c r="N36" s="60" t="s">
        <v>4</v>
      </c>
      <c r="P36" s="179">
        <f t="shared" si="9"/>
        <v>2.19</v>
      </c>
      <c r="Q36" s="158">
        <f t="shared" si="10"/>
        <v>6.083333333333333</v>
      </c>
      <c r="R36" s="13"/>
    </row>
    <row r="37" spans="1:18" ht="45" customHeight="1">
      <c r="A37" s="45">
        <v>7</v>
      </c>
      <c r="B37" s="46"/>
      <c r="C37" s="47"/>
      <c r="D37" s="83"/>
      <c r="E37" s="86"/>
      <c r="F37" s="89">
        <f t="shared" si="6"/>
        <v>0</v>
      </c>
      <c r="G37" s="92">
        <f t="shared" si="7"/>
        <v>0</v>
      </c>
      <c r="H37" s="62"/>
      <c r="I37" s="44"/>
      <c r="J37" s="39"/>
      <c r="K37" s="39"/>
      <c r="L37" s="39"/>
      <c r="M37" s="179">
        <f t="shared" si="8"/>
        <v>0</v>
      </c>
      <c r="N37" s="60"/>
      <c r="P37" s="179">
        <f t="shared" si="9"/>
        <v>0</v>
      </c>
      <c r="Q37" s="158">
        <f t="shared" si="10"/>
        <v>0</v>
      </c>
      <c r="R37" s="13"/>
    </row>
    <row r="38" spans="1:18" ht="45" customHeight="1">
      <c r="A38" s="45">
        <v>8</v>
      </c>
      <c r="B38" s="46"/>
      <c r="C38" s="47"/>
      <c r="D38" s="36"/>
      <c r="E38" s="87"/>
      <c r="F38" s="89">
        <f t="shared" si="6"/>
        <v>0</v>
      </c>
      <c r="G38" s="92">
        <f t="shared" si="7"/>
        <v>0</v>
      </c>
      <c r="H38" s="62"/>
      <c r="I38" s="44"/>
      <c r="J38" s="39"/>
      <c r="K38" s="39"/>
      <c r="L38" s="39"/>
      <c r="M38" s="179">
        <f t="shared" si="8"/>
        <v>0</v>
      </c>
      <c r="N38" s="60"/>
      <c r="P38" s="179">
        <f t="shared" si="9"/>
        <v>0</v>
      </c>
      <c r="Q38" s="158">
        <f t="shared" si="10"/>
        <v>0</v>
      </c>
      <c r="R38" s="13"/>
    </row>
    <row r="39" spans="1:18" ht="45" customHeight="1">
      <c r="A39" s="45">
        <v>9</v>
      </c>
      <c r="B39" s="46"/>
      <c r="C39" s="36"/>
      <c r="D39" s="36"/>
      <c r="E39" s="87"/>
      <c r="F39" s="89">
        <f t="shared" si="6"/>
        <v>0</v>
      </c>
      <c r="G39" s="92">
        <f t="shared" si="7"/>
        <v>0</v>
      </c>
      <c r="H39" s="62"/>
      <c r="I39" s="44"/>
      <c r="J39" s="39"/>
      <c r="K39" s="39"/>
      <c r="L39" s="39"/>
      <c r="M39" s="179">
        <f t="shared" si="8"/>
        <v>0</v>
      </c>
      <c r="N39" s="60"/>
      <c r="P39" s="179">
        <f t="shared" si="9"/>
        <v>0</v>
      </c>
      <c r="Q39" s="158">
        <f t="shared" si="10"/>
        <v>0</v>
      </c>
      <c r="R39" s="13"/>
    </row>
    <row r="40" spans="1:18" ht="45" customHeight="1">
      <c r="A40" s="45">
        <v>10</v>
      </c>
      <c r="B40" s="46"/>
      <c r="C40" s="36"/>
      <c r="D40" s="36"/>
      <c r="E40" s="87"/>
      <c r="F40" s="89">
        <f t="shared" si="6"/>
        <v>0</v>
      </c>
      <c r="G40" s="92">
        <f t="shared" si="7"/>
        <v>0</v>
      </c>
      <c r="H40" s="62"/>
      <c r="I40" s="44"/>
      <c r="J40" s="39"/>
      <c r="K40" s="39"/>
      <c r="L40" s="39"/>
      <c r="M40" s="179">
        <f t="shared" si="8"/>
        <v>0</v>
      </c>
      <c r="N40" s="60"/>
      <c r="P40" s="179">
        <f t="shared" si="9"/>
        <v>0</v>
      </c>
      <c r="Q40" s="158">
        <f t="shared" si="10"/>
        <v>0</v>
      </c>
      <c r="R40" s="13"/>
    </row>
    <row r="41" spans="1:18" ht="45" customHeight="1">
      <c r="A41" s="45">
        <v>11</v>
      </c>
      <c r="B41" s="37"/>
      <c r="C41" s="38"/>
      <c r="D41" s="38"/>
      <c r="E41" s="88"/>
      <c r="F41" s="90">
        <f t="shared" si="6"/>
        <v>0</v>
      </c>
      <c r="G41" s="93">
        <f t="shared" si="7"/>
        <v>0</v>
      </c>
      <c r="H41" s="62"/>
      <c r="I41" s="95"/>
      <c r="J41" s="61"/>
      <c r="K41" s="61"/>
      <c r="L41" s="61"/>
      <c r="M41" s="180">
        <f t="shared" si="8"/>
        <v>0</v>
      </c>
      <c r="N41" s="75"/>
      <c r="P41" s="180">
        <f t="shared" si="9"/>
        <v>0</v>
      </c>
      <c r="Q41" s="159">
        <f t="shared" si="10"/>
        <v>0</v>
      </c>
      <c r="R41" s="12"/>
    </row>
    <row r="42" spans="1:18" ht="45" customHeight="1">
      <c r="A42" s="3"/>
      <c r="B42" s="27"/>
      <c r="C42" s="28"/>
      <c r="D42" s="29"/>
      <c r="E42" s="185">
        <f>E31+E32+E33+E34+E35+E36+E37+E38+E39+E40+E41</f>
        <v>84</v>
      </c>
      <c r="F42" s="185">
        <f>F31+F32+F33+F34+F35+F36+F37+F38+F39+F40+F41</f>
        <v>252</v>
      </c>
      <c r="G42" s="125"/>
      <c r="H42" s="125"/>
      <c r="I42" s="125"/>
      <c r="J42" s="125"/>
      <c r="K42" s="186">
        <f>K31+K32+K33+K34+K35+K36+K37+K38+K39+K40+K41</f>
        <v>12540</v>
      </c>
      <c r="L42" s="186">
        <f>L31+L32+L33+L34+L35+L36+L37+L38+L39+L40+L41</f>
        <v>1774</v>
      </c>
      <c r="M42" s="18"/>
      <c r="N42" s="18"/>
      <c r="O42" s="104"/>
      <c r="P42" s="18"/>
      <c r="Q42" s="18"/>
      <c r="R42" s="13"/>
    </row>
    <row r="43" spans="1:18" ht="45" customHeight="1">
      <c r="A43" s="3"/>
      <c r="B43" s="9"/>
      <c r="C43" s="9"/>
      <c r="D43" s="9"/>
      <c r="E43" s="30"/>
      <c r="F43" s="30"/>
      <c r="G43" s="24"/>
      <c r="H43" s="9"/>
      <c r="I43" s="24"/>
      <c r="J43" s="9"/>
      <c r="K43" s="24"/>
      <c r="L43" s="9"/>
      <c r="M43" s="31"/>
      <c r="N43" s="18"/>
      <c r="O43" s="18"/>
      <c r="P43" s="18"/>
      <c r="Q43" s="18"/>
      <c r="R43" s="13"/>
    </row>
    <row r="44" spans="1:18" ht="45" customHeight="1">
      <c r="A44" s="3"/>
      <c r="B44" s="210" t="s">
        <v>44</v>
      </c>
      <c r="C44" s="210"/>
      <c r="D44" s="211"/>
      <c r="E44" s="207" t="s">
        <v>33</v>
      </c>
      <c r="F44" s="208"/>
      <c r="G44" s="209"/>
      <c r="H44" s="106"/>
      <c r="I44" s="106"/>
      <c r="J44" s="106"/>
      <c r="K44" s="107"/>
      <c r="L44" s="108"/>
      <c r="M44" s="65"/>
      <c r="N44" s="106" t="s">
        <v>6</v>
      </c>
      <c r="O44" s="23"/>
      <c r="P44" s="23"/>
      <c r="Q44" s="24"/>
      <c r="R44" s="13"/>
    </row>
    <row r="45" spans="1:18" ht="45" customHeight="1">
      <c r="A45" s="3"/>
      <c r="B45" s="109"/>
      <c r="C45" s="109"/>
      <c r="D45" s="109"/>
      <c r="E45" s="110"/>
      <c r="F45" s="101"/>
      <c r="G45" s="111"/>
      <c r="H45" s="65"/>
      <c r="I45" s="77"/>
      <c r="J45" s="65"/>
      <c r="K45" s="112"/>
      <c r="L45" s="108"/>
      <c r="M45" s="63"/>
      <c r="N45" s="77"/>
      <c r="O45" s="23"/>
      <c r="P45" s="26"/>
      <c r="Q45" s="15"/>
      <c r="R45" s="13"/>
    </row>
    <row r="46" spans="1:18" ht="45" customHeight="1">
      <c r="A46" s="3"/>
      <c r="B46" s="134" t="s">
        <v>34</v>
      </c>
      <c r="C46" s="135"/>
      <c r="D46" s="135"/>
      <c r="E46" s="136" t="s">
        <v>35</v>
      </c>
      <c r="F46" s="155">
        <f>(K26+K42)/1000</f>
        <v>23.91</v>
      </c>
      <c r="G46" s="137" t="s">
        <v>36</v>
      </c>
      <c r="H46" s="138"/>
      <c r="I46" s="156" t="s">
        <v>37</v>
      </c>
      <c r="J46" s="146" t="s">
        <v>35</v>
      </c>
      <c r="K46" s="149">
        <v>12</v>
      </c>
      <c r="L46" s="127" t="s">
        <v>40</v>
      </c>
      <c r="M46" s="145">
        <v>2</v>
      </c>
      <c r="N46" s="130"/>
      <c r="O46" s="23"/>
      <c r="P46" s="26"/>
      <c r="Q46" s="15"/>
      <c r="R46" s="13"/>
    </row>
    <row r="47" spans="1:18" ht="45" customHeight="1">
      <c r="A47" s="3"/>
      <c r="B47" s="139" t="s">
        <v>38</v>
      </c>
      <c r="C47" s="124"/>
      <c r="D47" s="124"/>
      <c r="E47" s="126"/>
      <c r="F47" s="127"/>
      <c r="G47" s="128"/>
      <c r="H47" s="129"/>
      <c r="I47" s="130"/>
      <c r="J47" s="147" t="s">
        <v>39</v>
      </c>
      <c r="K47" s="157">
        <f>K46*M46*14</f>
        <v>336</v>
      </c>
      <c r="L47" s="118"/>
      <c r="M47" s="80"/>
      <c r="N47" s="130"/>
      <c r="O47" s="23"/>
      <c r="P47" s="26"/>
      <c r="Q47" s="15"/>
      <c r="R47" s="13"/>
    </row>
    <row r="48" spans="1:18" ht="45" customHeight="1">
      <c r="B48" s="140" t="s">
        <v>42</v>
      </c>
      <c r="C48" s="113"/>
      <c r="D48" s="113"/>
      <c r="E48" s="126"/>
      <c r="F48" s="127"/>
      <c r="G48" s="128"/>
      <c r="H48" s="129"/>
      <c r="I48" s="130"/>
      <c r="J48" s="147" t="s">
        <v>40</v>
      </c>
      <c r="K48" s="187">
        <v>11</v>
      </c>
      <c r="L48" s="118"/>
      <c r="M48" s="80"/>
      <c r="N48" s="130"/>
      <c r="O48" s="23"/>
      <c r="P48" s="25"/>
      <c r="Q48" s="15"/>
      <c r="R48" s="13"/>
    </row>
    <row r="49" spans="2:18" ht="45" customHeight="1">
      <c r="B49" s="140" t="s">
        <v>41</v>
      </c>
      <c r="C49" s="124"/>
      <c r="D49" s="124"/>
      <c r="E49" s="126"/>
      <c r="F49" s="127"/>
      <c r="G49" s="128"/>
      <c r="H49" s="129"/>
      <c r="I49" s="130"/>
      <c r="J49" s="147" t="s">
        <v>39</v>
      </c>
      <c r="K49" s="187">
        <f>6.5*K46*M46</f>
        <v>156</v>
      </c>
      <c r="L49" s="118"/>
      <c r="M49" s="80"/>
      <c r="N49" s="130"/>
      <c r="O49" s="23"/>
      <c r="P49" s="25"/>
      <c r="Q49" s="15"/>
      <c r="R49" s="13"/>
    </row>
    <row r="50" spans="2:18" ht="45" customHeight="1">
      <c r="B50" s="141" t="s">
        <v>43</v>
      </c>
      <c r="C50" s="142"/>
      <c r="D50" s="215" t="s">
        <v>60</v>
      </c>
      <c r="E50" s="213"/>
      <c r="F50" s="213"/>
      <c r="G50" s="214"/>
      <c r="H50" s="143"/>
      <c r="I50" s="144"/>
      <c r="J50" s="148" t="s">
        <v>39</v>
      </c>
      <c r="K50" s="188">
        <f>K47-K49</f>
        <v>180</v>
      </c>
      <c r="L50" s="127" t="s">
        <v>39</v>
      </c>
      <c r="M50" s="171">
        <v>200</v>
      </c>
      <c r="N50" s="130"/>
      <c r="O50" s="23"/>
      <c r="P50" s="25"/>
      <c r="Q50" s="19"/>
      <c r="R50" s="13"/>
    </row>
    <row r="51" spans="2:18" ht="45" customHeight="1">
      <c r="B51" s="131"/>
      <c r="C51" s="131"/>
      <c r="D51" s="131"/>
      <c r="E51" s="125"/>
      <c r="F51" s="131"/>
      <c r="G51" s="130"/>
      <c r="H51" s="129"/>
      <c r="I51" s="130"/>
      <c r="J51" s="118"/>
      <c r="K51" s="118"/>
      <c r="L51" s="118"/>
      <c r="M51" s="132"/>
      <c r="N51" s="132"/>
      <c r="O51" s="17"/>
      <c r="P51" s="18"/>
      <c r="Q51" s="18"/>
      <c r="R51" s="13"/>
    </row>
    <row r="52" spans="2:18" ht="45" customHeight="1">
      <c r="B52" s="116"/>
      <c r="C52" s="133"/>
      <c r="D52" s="116"/>
      <c r="E52" s="116"/>
      <c r="F52" s="116"/>
      <c r="G52" s="116"/>
      <c r="H52" s="117"/>
      <c r="I52" s="116"/>
      <c r="J52" s="116"/>
      <c r="K52" s="116"/>
      <c r="L52" s="118"/>
      <c r="M52" s="118"/>
      <c r="N52" s="118"/>
      <c r="O52" s="18"/>
      <c r="P52" s="18"/>
      <c r="Q52" s="18"/>
      <c r="R52" s="13"/>
    </row>
    <row r="53" spans="2:18" ht="45" customHeight="1">
      <c r="B53" s="114"/>
      <c r="C53" s="115"/>
      <c r="D53" s="116"/>
      <c r="E53" s="116"/>
      <c r="F53" s="118"/>
      <c r="G53" s="101"/>
      <c r="H53" s="119"/>
      <c r="I53" s="105"/>
      <c r="J53" s="65"/>
      <c r="K53" s="101"/>
      <c r="L53" s="108"/>
      <c r="M53" s="119"/>
      <c r="N53" s="105"/>
      <c r="O53" s="23"/>
      <c r="P53" s="34"/>
      <c r="Q53" s="18"/>
      <c r="R53" s="13"/>
    </row>
    <row r="54" spans="2:18" ht="45" customHeight="1">
      <c r="B54" s="120"/>
      <c r="C54" s="121"/>
      <c r="D54" s="122"/>
      <c r="E54" s="122"/>
      <c r="F54" s="123"/>
      <c r="G54" s="101"/>
      <c r="H54" s="101"/>
      <c r="I54" s="118"/>
      <c r="J54" s="118"/>
      <c r="K54" s="116"/>
      <c r="L54" s="108"/>
      <c r="M54" s="101"/>
      <c r="N54" s="118"/>
      <c r="O54" s="33"/>
      <c r="P54" s="8"/>
      <c r="Q54" s="14"/>
      <c r="R54" s="14"/>
    </row>
    <row r="55" spans="2:18" ht="45" customHeight="1">
      <c r="B55" s="122"/>
      <c r="C55" s="122"/>
      <c r="D55" s="122"/>
      <c r="E55" s="122"/>
      <c r="F55" s="41"/>
      <c r="G55" s="116"/>
      <c r="H55" s="116"/>
      <c r="I55" s="116"/>
      <c r="J55" s="116"/>
      <c r="K55" s="116"/>
      <c r="L55" s="116"/>
      <c r="M55" s="124"/>
      <c r="N55" s="124"/>
      <c r="O55" s="35"/>
      <c r="P55" s="14"/>
      <c r="Q55" s="14"/>
      <c r="R55" s="14"/>
    </row>
    <row r="56" spans="2:18" ht="45" customHeight="1">
      <c r="B56" s="41"/>
      <c r="C56" s="41"/>
      <c r="D56" s="41"/>
      <c r="E56" s="41"/>
      <c r="F56" s="41"/>
      <c r="G56" s="122"/>
      <c r="H56" s="41"/>
      <c r="I56" s="41"/>
      <c r="J56" s="41"/>
      <c r="K56" s="41"/>
      <c r="L56" s="41"/>
      <c r="M56" s="41"/>
      <c r="N56" s="41"/>
    </row>
    <row r="57" spans="2:18" ht="45" customHeight="1"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</row>
  </sheetData>
  <sheetProtection password="F3B8" sheet="1" objects="1" scenarios="1" selectLockedCells="1"/>
  <mergeCells count="20">
    <mergeCell ref="E44:G44"/>
    <mergeCell ref="B44:D44"/>
    <mergeCell ref="B28:D28"/>
    <mergeCell ref="A17:A18"/>
    <mergeCell ref="D50:G50"/>
    <mergeCell ref="J28:L28"/>
    <mergeCell ref="M28:N28"/>
    <mergeCell ref="B12:D12"/>
    <mergeCell ref="P29:Q29"/>
    <mergeCell ref="O3:R3"/>
    <mergeCell ref="O4:R4"/>
    <mergeCell ref="O5:R5"/>
    <mergeCell ref="Q6:R6"/>
    <mergeCell ref="Q7:R7"/>
    <mergeCell ref="W13:X13"/>
    <mergeCell ref="W14:X14"/>
    <mergeCell ref="B7:N7"/>
    <mergeCell ref="B9:N9"/>
    <mergeCell ref="I12:L12"/>
    <mergeCell ref="M12:N12"/>
  </mergeCells>
  <pageMargins left="0.7" right="0.7" top="0.75" bottom="0.75" header="0.3" footer="0.3"/>
  <pageSetup paperSize="9" scale="25" orientation="portrait" r:id="rId1"/>
  <drawing r:id="rId2"/>
  <legacyDrawing r:id="rId3"/>
  <picture r:id="rId4"/>
  <oleObjects>
    <oleObject progId="AutoCAD.Drawing.18" shapeId="1030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5"/>
  <sheetViews>
    <sheetView zoomScale="50" zoomScaleNormal="50" zoomScaleSheetLayoutView="70" workbookViewId="0">
      <selection activeCell="G21" sqref="G21"/>
    </sheetView>
  </sheetViews>
  <sheetFormatPr defaultColWidth="16.42578125" defaultRowHeight="45" customHeight="1"/>
  <cols>
    <col min="1" max="1" width="4.140625" style="2" customWidth="1"/>
    <col min="2" max="16384" width="16.42578125" style="2"/>
  </cols>
  <sheetData>
    <row r="1" s="1" customFormat="1" ht="20.25" customHeight="1"/>
    <row r="2" s="1" customFormat="1" ht="45" customHeight="1"/>
    <row r="3" s="1" customFormat="1" ht="45" customHeight="1"/>
    <row r="4" s="1" customFormat="1" ht="45" customHeight="1"/>
    <row r="5" s="1" customFormat="1" ht="45" customHeight="1"/>
  </sheetData>
  <sheetProtection password="909C" sheet="1" objects="1" scenarios="1" selectLockedCells="1"/>
  <pageMargins left="0.7" right="0.7" top="0.75" bottom="0.75" header="0.3" footer="0.3"/>
  <pageSetup paperSize="9" scale="43" orientation="portrait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5"/>
  <sheetViews>
    <sheetView zoomScale="50" zoomScaleNormal="50" workbookViewId="0">
      <selection activeCell="E21" sqref="E21"/>
    </sheetView>
  </sheetViews>
  <sheetFormatPr defaultColWidth="16.42578125" defaultRowHeight="45" customHeight="1"/>
  <cols>
    <col min="1" max="1" width="4.140625" style="2" customWidth="1"/>
    <col min="2" max="16384" width="16.42578125" style="2"/>
  </cols>
  <sheetData>
    <row r="1" s="1" customFormat="1" ht="20.25" customHeight="1"/>
    <row r="2" s="1" customFormat="1" ht="45" customHeight="1"/>
    <row r="3" s="1" customFormat="1" ht="45" customHeight="1"/>
    <row r="4" s="1" customFormat="1" ht="45" customHeight="1"/>
    <row r="5" s="1" customFormat="1" ht="45" customHeight="1"/>
  </sheetData>
  <sheetProtection password="909C" sheet="1" objects="1" scenarios="1" selectLockedCells="1"/>
  <pageMargins left="0.7" right="0.7" top="0.75" bottom="0.75" header="0.3" footer="0.3"/>
  <pageSetup paperSize="9" scale="43" orientation="portrait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3</vt:i4>
      </vt:variant>
      <vt:variant>
        <vt:lpstr>Intervalli denominati</vt:lpstr>
      </vt:variant>
      <vt:variant>
        <vt:i4>3</vt:i4>
      </vt:variant>
    </vt:vector>
  </HeadingPairs>
  <TitlesOfParts>
    <vt:vector size="6" baseType="lpstr">
      <vt:lpstr>Foglio1</vt:lpstr>
      <vt:lpstr>Foglio2</vt:lpstr>
      <vt:lpstr>Foglio3</vt:lpstr>
      <vt:lpstr>Foglio1!Area_stampa</vt:lpstr>
      <vt:lpstr>Foglio2!Area_stampa</vt:lpstr>
      <vt:lpstr>Foglio3!Area_stampa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Giuseppe Loffredo</dc:creator>
  <cp:lastModifiedBy>utente</cp:lastModifiedBy>
  <cp:lastPrinted>2015-11-10T07:13:36Z</cp:lastPrinted>
  <dcterms:created xsi:type="dcterms:W3CDTF">2011-08-14T12:36:06Z</dcterms:created>
  <dcterms:modified xsi:type="dcterms:W3CDTF">2024-11-13T16:59:42Z</dcterms:modified>
</cp:coreProperties>
</file>