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9305" windowHeight="9945"/>
  </bookViews>
  <sheets>
    <sheet name="Foglio1" sheetId="5" r:id="rId1"/>
    <sheet name="Foglio2" sheetId="6" r:id="rId2"/>
    <sheet name="Foglio3" sheetId="7" r:id="rId3"/>
  </sheets>
  <definedNames>
    <definedName name="_xlnm.Print_Area" localSheetId="0">Foglio1!$A$1:$R$56</definedName>
    <definedName name="_xlnm.Print_Area" localSheetId="1">Foglio2!$A$1:$M$39</definedName>
    <definedName name="_xlnm.Print_Area" localSheetId="2">Foglio3!$A$1:$M$39</definedName>
  </definedNames>
  <calcPr calcId="125725"/>
</workbook>
</file>

<file path=xl/calcChain.xml><?xml version="1.0" encoding="utf-8"?>
<calcChain xmlns="http://schemas.openxmlformats.org/spreadsheetml/2006/main">
  <c r="K34" i="5"/>
  <c r="F34"/>
  <c r="G34"/>
  <c r="H34" s="1"/>
  <c r="E34"/>
  <c r="E35"/>
  <c r="D38"/>
  <c r="E19" l="1"/>
  <c r="F19" s="1"/>
  <c r="G19" s="1"/>
  <c r="E20"/>
  <c r="F20" s="1"/>
  <c r="G20" s="1"/>
  <c r="E32"/>
  <c r="F32" s="1"/>
  <c r="G32" s="1"/>
  <c r="E33"/>
  <c r="F33" s="1"/>
  <c r="G33" s="1"/>
  <c r="D36"/>
  <c r="F35"/>
  <c r="G35" s="1"/>
  <c r="E31"/>
  <c r="F31" s="1"/>
  <c r="G31" s="1"/>
  <c r="E30"/>
  <c r="F30" s="1"/>
  <c r="G30" s="1"/>
  <c r="H30" s="1"/>
  <c r="E29"/>
  <c r="F29" s="1"/>
  <c r="G29" s="1"/>
  <c r="E28"/>
  <c r="F28" s="1"/>
  <c r="G28" s="1"/>
  <c r="E27"/>
  <c r="F27" s="1"/>
  <c r="G27" s="1"/>
  <c r="D21"/>
  <c r="E14"/>
  <c r="F14" s="1"/>
  <c r="G14" s="1"/>
  <c r="H14" s="1"/>
  <c r="E15"/>
  <c r="F15" s="1"/>
  <c r="G15" s="1"/>
  <c r="H15" s="1"/>
  <c r="E16"/>
  <c r="F16" s="1"/>
  <c r="G16" s="1"/>
  <c r="H16" s="1"/>
  <c r="E17"/>
  <c r="E18"/>
  <c r="F18" s="1"/>
  <c r="G18" s="1"/>
  <c r="H18" s="1"/>
  <c r="F17"/>
  <c r="G17" s="1"/>
  <c r="H17" s="1"/>
  <c r="E13"/>
  <c r="F13" s="1"/>
  <c r="K19" l="1"/>
  <c r="H19"/>
  <c r="H20"/>
  <c r="K20"/>
  <c r="E21"/>
  <c r="K18"/>
  <c r="F21"/>
  <c r="K32"/>
  <c r="H32"/>
  <c r="H33"/>
  <c r="K33"/>
  <c r="K29"/>
  <c r="H29"/>
  <c r="E36"/>
  <c r="H35"/>
  <c r="K35"/>
  <c r="H31"/>
  <c r="K31"/>
  <c r="H28"/>
  <c r="K28"/>
  <c r="H27"/>
  <c r="K27"/>
  <c r="G36"/>
  <c r="F36"/>
  <c r="K30"/>
  <c r="K15"/>
  <c r="K16"/>
  <c r="K17"/>
  <c r="K14"/>
  <c r="G13"/>
  <c r="K13" s="1"/>
  <c r="G21" l="1"/>
  <c r="G38" s="1"/>
  <c r="F38"/>
  <c r="E38"/>
  <c r="H13"/>
</calcChain>
</file>

<file path=xl/sharedStrings.xml><?xml version="1.0" encoding="utf-8"?>
<sst xmlns="http://schemas.openxmlformats.org/spreadsheetml/2006/main" count="55" uniqueCount="27">
  <si>
    <t>Cucina</t>
  </si>
  <si>
    <t>m2</t>
  </si>
  <si>
    <t>m3</t>
  </si>
  <si>
    <t>TERRA</t>
  </si>
  <si>
    <t>Wh/m3</t>
  </si>
  <si>
    <t xml:space="preserve">Wh </t>
  </si>
  <si>
    <t>Q L/h</t>
  </si>
  <si>
    <t>Di mm</t>
  </si>
  <si>
    <t>Totale</t>
  </si>
  <si>
    <t>Soggiorno</t>
  </si>
  <si>
    <t>Studio</t>
  </si>
  <si>
    <t>Bagno</t>
  </si>
  <si>
    <t>Classe energetica</t>
  </si>
  <si>
    <t>Altezza ambienti</t>
  </si>
  <si>
    <t>Cl.En.</t>
  </si>
  <si>
    <t>m</t>
  </si>
  <si>
    <t>Dispersione termica</t>
  </si>
  <si>
    <t>1/2"</t>
  </si>
  <si>
    <t>3/8"</t>
  </si>
  <si>
    <t>D</t>
  </si>
  <si>
    <t>giri ap.</t>
  </si>
  <si>
    <t xml:space="preserve">Ambiente </t>
  </si>
  <si>
    <t>Piano</t>
  </si>
  <si>
    <t>PRIMO</t>
  </si>
  <si>
    <t>Camera</t>
  </si>
  <si>
    <t>Corridoio</t>
  </si>
  <si>
    <t>Faq.2327.2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</si>
</sst>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6"/>
      <name val="Arial"/>
      <family val="2"/>
    </font>
    <font>
      <b/>
      <sz val="36"/>
      <name val="Arial Black"/>
      <family val="2"/>
    </font>
    <font>
      <b/>
      <sz val="36"/>
      <color rgb="FF0070C0"/>
      <name val="Arial Black"/>
      <family val="2"/>
    </font>
    <font>
      <b/>
      <sz val="26"/>
      <color theme="0"/>
      <name val="Arial"/>
      <family val="2"/>
    </font>
    <font>
      <sz val="26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sz val="26"/>
      <color rgb="FF0070C0"/>
      <name val="Arial"/>
      <family val="2"/>
    </font>
    <font>
      <b/>
      <sz val="26"/>
      <name val="Arial Narrow"/>
      <family val="2"/>
    </font>
    <font>
      <sz val="20"/>
      <color theme="1"/>
      <name val="Arial"/>
      <family val="2"/>
    </font>
    <font>
      <sz val="26"/>
      <name val="Arial"/>
      <family val="2"/>
    </font>
    <font>
      <b/>
      <sz val="24"/>
      <color theme="1"/>
      <name val="Calibri"/>
      <family val="2"/>
      <scheme val="minor"/>
    </font>
    <font>
      <b/>
      <sz val="24"/>
      <color theme="1"/>
      <name val="Arial Black"/>
      <family val="2"/>
    </font>
    <font>
      <b/>
      <sz val="26"/>
      <color theme="0"/>
      <name val="Arial Narrow"/>
      <family val="2"/>
    </font>
    <font>
      <sz val="11"/>
      <color theme="1"/>
      <name val="Arial Narrow"/>
      <family val="2"/>
    </font>
    <font>
      <b/>
      <sz val="26"/>
      <color theme="1"/>
      <name val="Arial Narrow"/>
      <family val="2"/>
    </font>
    <font>
      <sz val="26"/>
      <name val="Arial Narrow"/>
      <family val="2"/>
    </font>
    <font>
      <sz val="26"/>
      <color theme="0"/>
      <name val="Arial Narrow"/>
      <family val="2"/>
    </font>
    <font>
      <sz val="26"/>
      <color theme="1"/>
      <name val="Arial Narrow"/>
      <family val="2"/>
    </font>
    <font>
      <sz val="2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0" fillId="0" borderId="0" xfId="0" applyBorder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164" fontId="8" fillId="0" borderId="0" xfId="0" applyNumberFormat="1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12" fillId="0" borderId="0" xfId="0" applyFont="1" applyBorder="1" applyProtection="1"/>
    <xf numFmtId="0" fontId="13" fillId="0" borderId="0" xfId="0" applyFont="1" applyBorder="1" applyAlignment="1" applyProtection="1">
      <alignment horizontal="left" vertical="center"/>
      <protection hidden="1"/>
    </xf>
    <xf numFmtId="49" fontId="14" fillId="0" borderId="0" xfId="0" applyNumberFormat="1" applyFont="1" applyFill="1" applyBorder="1" applyAlignment="1" applyProtection="1"/>
    <xf numFmtId="0" fontId="7" fillId="0" borderId="0" xfId="0" applyFont="1" applyBorder="1" applyAlignment="1" applyProtection="1">
      <alignment horizontal="left" vertical="center"/>
      <protection locked="0" hidden="1"/>
    </xf>
    <xf numFmtId="0" fontId="8" fillId="0" borderId="0" xfId="0" applyFont="1" applyBorder="1" applyAlignment="1" applyProtection="1">
      <alignment horizontal="left" vertical="center"/>
      <protection locked="0" hidden="1"/>
    </xf>
    <xf numFmtId="0" fontId="8" fillId="0" borderId="0" xfId="0" applyFont="1" applyBorder="1" applyAlignment="1" applyProtection="1">
      <alignment vertical="center"/>
      <protection locked="0" hidden="1"/>
    </xf>
    <xf numFmtId="0" fontId="7" fillId="0" borderId="0" xfId="0" applyFont="1" applyBorder="1" applyAlignment="1" applyProtection="1">
      <alignment vertical="center"/>
      <protection locked="0" hidden="1"/>
    </xf>
    <xf numFmtId="0" fontId="0" fillId="0" borderId="0" xfId="0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 hidden="1"/>
    </xf>
    <xf numFmtId="0" fontId="5" fillId="0" borderId="0" xfId="0" applyFont="1" applyBorder="1" applyAlignment="1" applyProtection="1">
      <alignment horizontal="left" vertical="center"/>
      <protection locked="0" hidden="1"/>
    </xf>
    <xf numFmtId="0" fontId="7" fillId="0" borderId="0" xfId="0" applyFont="1" applyAlignment="1" applyProtection="1">
      <alignment horizontal="left" vertical="center"/>
      <protection locked="0" hidden="1"/>
    </xf>
    <xf numFmtId="0" fontId="11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locked="0" hidden="1"/>
    </xf>
    <xf numFmtId="0" fontId="0" fillId="0" borderId="0" xfId="0" applyFill="1" applyBorder="1" applyProtection="1"/>
    <xf numFmtId="0" fontId="2" fillId="0" borderId="0" xfId="0" applyFont="1" applyFill="1" applyBorder="1" applyAlignment="1" applyProtection="1">
      <alignment vertical="center"/>
      <protection hidden="1"/>
    </xf>
    <xf numFmtId="164" fontId="8" fillId="0" borderId="0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Protection="1">
      <protection locked="0"/>
    </xf>
    <xf numFmtId="0" fontId="8" fillId="0" borderId="0" xfId="0" applyFont="1" applyFill="1" applyBorder="1" applyAlignment="1" applyProtection="1">
      <alignment horizontal="left" vertical="center"/>
      <protection locked="0" hidden="1"/>
    </xf>
    <xf numFmtId="164" fontId="8" fillId="0" borderId="0" xfId="0" applyNumberFormat="1" applyFont="1" applyFill="1" applyBorder="1" applyAlignment="1" applyProtection="1">
      <alignment horizontal="left" vertical="center"/>
      <protection locked="0" hidden="1"/>
    </xf>
    <xf numFmtId="0" fontId="17" fillId="0" borderId="0" xfId="0" applyFont="1" applyProtection="1"/>
    <xf numFmtId="0" fontId="17" fillId="0" borderId="3" xfId="0" applyFont="1" applyBorder="1" applyAlignment="1" applyProtection="1"/>
    <xf numFmtId="0" fontId="17" fillId="0" borderId="4" xfId="0" applyFont="1" applyBorder="1" applyAlignment="1" applyProtection="1"/>
    <xf numFmtId="0" fontId="19" fillId="0" borderId="0" xfId="0" applyFont="1" applyBorder="1" applyAlignment="1" applyProtection="1">
      <alignment horizontal="left" vertical="center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vertical="center"/>
    </xf>
    <xf numFmtId="0" fontId="21" fillId="0" borderId="10" xfId="0" applyFont="1" applyBorder="1" applyAlignment="1" applyProtection="1">
      <alignment horizontal="center" vertical="center"/>
      <protection hidden="1"/>
    </xf>
    <xf numFmtId="164" fontId="21" fillId="3" borderId="5" xfId="0" applyNumberFormat="1" applyFont="1" applyFill="1" applyBorder="1" applyAlignment="1" applyProtection="1">
      <alignment horizontal="center" vertical="center"/>
      <protection hidden="1"/>
    </xf>
    <xf numFmtId="164" fontId="19" fillId="3" borderId="6" xfId="0" applyNumberFormat="1" applyFont="1" applyFill="1" applyBorder="1" applyAlignment="1" applyProtection="1">
      <alignment horizontal="center" vertical="center"/>
      <protection hidden="1"/>
    </xf>
    <xf numFmtId="164" fontId="19" fillId="2" borderId="6" xfId="0" applyNumberFormat="1" applyFont="1" applyFill="1" applyBorder="1" applyAlignment="1" applyProtection="1">
      <alignment horizontal="center" vertical="center"/>
      <protection locked="0" hidden="1"/>
    </xf>
    <xf numFmtId="164" fontId="21" fillId="2" borderId="2" xfId="0" applyNumberFormat="1" applyFont="1" applyFill="1" applyBorder="1" applyAlignment="1" applyProtection="1">
      <alignment horizontal="center" vertical="center"/>
      <protection locked="0" hidden="1"/>
    </xf>
    <xf numFmtId="164" fontId="21" fillId="3" borderId="1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left" vertical="center"/>
      <protection hidden="1"/>
    </xf>
    <xf numFmtId="164" fontId="21" fillId="2" borderId="5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1" fillId="0" borderId="0" xfId="0" applyFont="1" applyProtection="1"/>
    <xf numFmtId="49" fontId="21" fillId="0" borderId="0" xfId="0" applyNumberFormat="1" applyFont="1" applyFill="1" applyBorder="1" applyAlignment="1" applyProtection="1"/>
    <xf numFmtId="0" fontId="21" fillId="0" borderId="0" xfId="0" applyFont="1" applyBorder="1" applyProtection="1"/>
    <xf numFmtId="0" fontId="11" fillId="0" borderId="0" xfId="0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Fill="1" applyBorder="1" applyAlignment="1" applyProtection="1">
      <alignment horizontal="left" vertical="center"/>
      <protection hidden="1"/>
    </xf>
    <xf numFmtId="0" fontId="16" fillId="0" borderId="0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Border="1" applyProtection="1"/>
    <xf numFmtId="0" fontId="11" fillId="0" borderId="0" xfId="0" applyFont="1" applyFill="1" applyBorder="1" applyAlignment="1" applyProtection="1">
      <alignment vertical="center"/>
      <protection hidden="1"/>
    </xf>
    <xf numFmtId="164" fontId="18" fillId="0" borderId="0" xfId="0" applyNumberFormat="1" applyFont="1" applyFill="1" applyBorder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2" fontId="19" fillId="3" borderId="6" xfId="0" applyNumberFormat="1" applyFont="1" applyFill="1" applyBorder="1" applyAlignment="1" applyProtection="1">
      <alignment horizontal="center" vertical="center"/>
      <protection hidden="1"/>
    </xf>
    <xf numFmtId="0" fontId="19" fillId="0" borderId="7" xfId="0" applyFont="1" applyBorder="1" applyAlignment="1" applyProtection="1">
      <alignment horizontal="center" vertical="center"/>
      <protection hidden="1"/>
    </xf>
    <xf numFmtId="0" fontId="19" fillId="0" borderId="8" xfId="0" applyFont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21" fillId="2" borderId="0" xfId="0" applyFont="1" applyFill="1" applyBorder="1" applyAlignment="1" applyProtection="1">
      <alignment vertical="center"/>
      <protection locked="0" hidden="1"/>
    </xf>
    <xf numFmtId="164" fontId="19" fillId="0" borderId="0" xfId="0" applyNumberFormat="1" applyFont="1" applyFill="1" applyBorder="1" applyAlignment="1" applyProtection="1">
      <alignment horizontal="center" vertical="center"/>
      <protection hidden="1"/>
    </xf>
    <xf numFmtId="164" fontId="19" fillId="2" borderId="11" xfId="0" applyNumberFormat="1" applyFont="1" applyFill="1" applyBorder="1" applyAlignment="1" applyProtection="1">
      <alignment horizontal="center" vertical="center"/>
      <protection locked="0" hidden="1"/>
    </xf>
    <xf numFmtId="164" fontId="19" fillId="3" borderId="13" xfId="0" applyNumberFormat="1" applyFont="1" applyFill="1" applyBorder="1" applyAlignment="1" applyProtection="1">
      <alignment horizontal="center" vertical="center"/>
      <protection hidden="1"/>
    </xf>
    <xf numFmtId="164" fontId="19" fillId="3" borderId="14" xfId="0" applyNumberFormat="1" applyFont="1" applyFill="1" applyBorder="1" applyAlignment="1" applyProtection="1">
      <alignment horizontal="center" vertical="center"/>
      <protection hidden="1"/>
    </xf>
    <xf numFmtId="164" fontId="19" fillId="2" borderId="12" xfId="0" applyNumberFormat="1" applyFont="1" applyFill="1" applyBorder="1" applyAlignment="1" applyProtection="1">
      <alignment horizontal="center" vertical="center"/>
      <protection locked="0" hidden="1"/>
    </xf>
    <xf numFmtId="164" fontId="19" fillId="3" borderId="15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left" vertical="center"/>
      <protection locked="0" hidden="1"/>
    </xf>
    <xf numFmtId="0" fontId="21" fillId="0" borderId="0" xfId="0" applyFont="1" applyBorder="1" applyAlignment="1" applyProtection="1">
      <alignment vertical="center"/>
      <protection locked="0" hidden="1"/>
    </xf>
    <xf numFmtId="2" fontId="19" fillId="3" borderId="11" xfId="0" applyNumberFormat="1" applyFont="1" applyFill="1" applyBorder="1" applyAlignment="1" applyProtection="1">
      <alignment horizontal="center" vertical="center"/>
      <protection hidden="1"/>
    </xf>
    <xf numFmtId="2" fontId="19" fillId="3" borderId="12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</xf>
    <xf numFmtId="164" fontId="21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0" xfId="0" applyFont="1" applyFill="1" applyBorder="1" applyAlignment="1" applyProtection="1">
      <alignment horizontal="center" vertical="center"/>
      <protection locked="0" hidden="1"/>
    </xf>
    <xf numFmtId="164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Fill="1" applyBorder="1" applyAlignment="1" applyProtection="1">
      <alignment horizontal="left" vertical="center"/>
      <protection locked="0" hidden="1"/>
    </xf>
    <xf numFmtId="0" fontId="19" fillId="0" borderId="0" xfId="0" applyFont="1" applyFill="1" applyBorder="1" applyAlignment="1" applyProtection="1">
      <alignment vertical="center"/>
      <protection hidden="1"/>
    </xf>
    <xf numFmtId="164" fontId="19" fillId="0" borderId="0" xfId="0" applyNumberFormat="1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vertical="center"/>
      <protection locked="0" hidden="1"/>
    </xf>
    <xf numFmtId="0" fontId="17" fillId="0" borderId="0" xfId="0" applyFont="1" applyFill="1" applyBorder="1" applyAlignment="1" applyProtection="1">
      <protection locked="0"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10" fillId="0" borderId="0" xfId="0" applyFont="1" applyFill="1" applyBorder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alignment vertical="center"/>
      <protection locked="0" hidden="1"/>
    </xf>
    <xf numFmtId="164" fontId="8" fillId="0" borderId="0" xfId="0" applyNumberFormat="1" applyFont="1" applyFill="1" applyBorder="1" applyAlignment="1" applyProtection="1">
      <alignment horizontal="center" vertical="center"/>
      <protection locked="0" hidden="1"/>
    </xf>
    <xf numFmtId="0" fontId="8" fillId="0" borderId="0" xfId="0" applyFont="1" applyFill="1" applyBorder="1" applyAlignment="1" applyProtection="1">
      <alignment horizontal="center" vertical="center"/>
      <protection locked="0" hidden="1"/>
    </xf>
    <xf numFmtId="164" fontId="8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164" fontId="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locked="0" hidden="1"/>
    </xf>
    <xf numFmtId="164" fontId="2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protection locked="0" hidden="1"/>
    </xf>
    <xf numFmtId="164" fontId="21" fillId="3" borderId="12" xfId="0" applyNumberFormat="1" applyFont="1" applyFill="1" applyBorder="1" applyAlignment="1" applyProtection="1">
      <alignment horizontal="center" vertical="center"/>
      <protection hidden="1"/>
    </xf>
    <xf numFmtId="0" fontId="21" fillId="2" borderId="18" xfId="0" applyFont="1" applyFill="1" applyBorder="1" applyAlignment="1" applyProtection="1">
      <alignment vertical="center"/>
      <protection locked="0" hidden="1"/>
    </xf>
    <xf numFmtId="0" fontId="19" fillId="3" borderId="14" xfId="0" applyFont="1" applyFill="1" applyBorder="1" applyAlignment="1" applyProtection="1">
      <alignment horizontal="center" vertical="center"/>
      <protection hidden="1"/>
    </xf>
    <xf numFmtId="0" fontId="21" fillId="2" borderId="19" xfId="0" applyFont="1" applyFill="1" applyBorder="1" applyAlignment="1" applyProtection="1">
      <alignment vertical="center"/>
      <protection locked="0" hidden="1"/>
    </xf>
    <xf numFmtId="0" fontId="21" fillId="2" borderId="16" xfId="0" applyFont="1" applyFill="1" applyBorder="1" applyAlignment="1" applyProtection="1">
      <alignment vertical="center"/>
      <protection locked="0" hidden="1"/>
    </xf>
    <xf numFmtId="164" fontId="21" fillId="2" borderId="20" xfId="0" applyNumberFormat="1" applyFont="1" applyFill="1" applyBorder="1" applyAlignment="1" applyProtection="1">
      <alignment horizontal="center" vertical="center"/>
      <protection locked="0" hidden="1"/>
    </xf>
    <xf numFmtId="164" fontId="21" fillId="3" borderId="21" xfId="0" applyNumberFormat="1" applyFont="1" applyFill="1" applyBorder="1" applyAlignment="1" applyProtection="1">
      <alignment horizontal="center" vertical="center"/>
      <protection hidden="1"/>
    </xf>
    <xf numFmtId="0" fontId="19" fillId="3" borderId="15" xfId="0" applyFont="1" applyFill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vertical="center"/>
    </xf>
    <xf numFmtId="0" fontId="21" fillId="0" borderId="23" xfId="0" applyFont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</xf>
    <xf numFmtId="164" fontId="21" fillId="2" borderId="21" xfId="0" applyNumberFormat="1" applyFont="1" applyFill="1" applyBorder="1" applyAlignment="1" applyProtection="1">
      <alignment horizontal="center" vertical="center"/>
      <protection locked="0" hidden="1"/>
    </xf>
    <xf numFmtId="164" fontId="19" fillId="3" borderId="12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Fill="1" applyBorder="1" applyAlignment="1" applyProtection="1">
      <alignment vertical="center"/>
      <protection locked="0" hidden="1"/>
    </xf>
    <xf numFmtId="2" fontId="9" fillId="0" borderId="0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center"/>
    </xf>
    <xf numFmtId="0" fontId="21" fillId="0" borderId="17" xfId="0" applyFont="1" applyBorder="1" applyProtection="1"/>
    <xf numFmtId="0" fontId="21" fillId="0" borderId="24" xfId="0" applyFont="1" applyBorder="1" applyProtection="1"/>
    <xf numFmtId="0" fontId="21" fillId="0" borderId="13" xfId="0" applyFont="1" applyBorder="1" applyAlignment="1" applyProtection="1">
      <alignment horizontal="center"/>
    </xf>
    <xf numFmtId="0" fontId="21" fillId="0" borderId="18" xfId="0" applyFont="1" applyBorder="1" applyProtection="1"/>
    <xf numFmtId="0" fontId="21" fillId="0" borderId="14" xfId="0" applyFont="1" applyBorder="1" applyAlignment="1" applyProtection="1">
      <alignment horizontal="center" vertical="center"/>
    </xf>
    <xf numFmtId="0" fontId="19" fillId="0" borderId="19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9" fillId="0" borderId="15" xfId="0" applyFont="1" applyBorder="1" applyAlignment="1" applyProtection="1">
      <alignment horizontal="center"/>
    </xf>
    <xf numFmtId="0" fontId="21" fillId="2" borderId="11" xfId="0" applyFont="1" applyFill="1" applyBorder="1" applyAlignment="1" applyProtection="1">
      <alignment horizontal="center"/>
      <protection locked="0" hidden="1"/>
    </xf>
    <xf numFmtId="0" fontId="21" fillId="2" borderId="6" xfId="0" applyFont="1" applyFill="1" applyBorder="1" applyAlignment="1" applyProtection="1">
      <alignment horizontal="center"/>
      <protection locked="0" hidden="1"/>
    </xf>
    <xf numFmtId="0" fontId="19" fillId="2" borderId="12" xfId="0" applyFont="1" applyFill="1" applyBorder="1" applyAlignment="1" applyProtection="1">
      <alignment horizontal="center"/>
      <protection locked="0" hidden="1"/>
    </xf>
    <xf numFmtId="49" fontId="22" fillId="0" borderId="0" xfId="0" applyNumberFormat="1" applyFont="1" applyFill="1" applyBorder="1" applyAlignment="1" applyProtection="1"/>
    <xf numFmtId="0" fontId="18" fillId="2" borderId="7" xfId="0" applyFont="1" applyFill="1" applyBorder="1" applyAlignment="1" applyProtection="1">
      <alignment horizontal="center" vertical="center"/>
      <protection hidden="1"/>
    </xf>
    <xf numFmtId="0" fontId="18" fillId="2" borderId="9" xfId="0" applyFont="1" applyFill="1" applyBorder="1" applyAlignment="1" applyProtection="1">
      <alignment horizontal="center" vertical="center"/>
      <protection hidden="1"/>
    </xf>
    <xf numFmtId="0" fontId="18" fillId="2" borderId="8" xfId="0" applyFont="1" applyFill="1" applyBorder="1" applyAlignment="1" applyProtection="1">
      <alignment horizontal="center" vertical="center"/>
      <protection hidden="1"/>
    </xf>
    <xf numFmtId="0" fontId="21" fillId="0" borderId="7" xfId="0" applyFont="1" applyBorder="1" applyAlignment="1" applyProtection="1">
      <alignment horizontal="center"/>
    </xf>
    <xf numFmtId="0" fontId="21" fillId="0" borderId="22" xfId="0" applyFont="1" applyBorder="1" applyAlignment="1" applyProtection="1">
      <alignment horizontal="center"/>
    </xf>
    <xf numFmtId="0" fontId="19" fillId="0" borderId="7" xfId="0" applyFont="1" applyBorder="1" applyAlignment="1" applyProtection="1">
      <alignment horizontal="center" vertical="center"/>
      <protection hidden="1"/>
    </xf>
    <xf numFmtId="0" fontId="19" fillId="0" borderId="8" xfId="0" applyFont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locked="0" hidden="1"/>
    </xf>
    <xf numFmtId="0" fontId="21" fillId="0" borderId="14" xfId="0" applyFont="1" applyFill="1" applyBorder="1" applyAlignment="1" applyProtection="1">
      <alignment horizontal="center" vertical="center"/>
      <protection locked="0" hidden="1"/>
    </xf>
    <xf numFmtId="49" fontId="15" fillId="0" borderId="0" xfId="0" applyNumberFormat="1" applyFont="1" applyFill="1" applyBorder="1" applyAlignment="1" applyProtection="1">
      <alignment horizontal="center" vertical="center"/>
      <protection locked="0" hidden="1"/>
    </xf>
    <xf numFmtId="49" fontId="0" fillId="0" borderId="0" xfId="0" applyNumberFormat="1" applyFill="1" applyBorder="1" applyAlignment="1" applyProtection="1">
      <alignment horizontal="center"/>
      <protection locked="0" hidden="1"/>
    </xf>
    <xf numFmtId="0" fontId="11" fillId="0" borderId="0" xfId="0" applyFont="1" applyFill="1" applyBorder="1" applyAlignment="1" applyProtection="1">
      <alignment horizontal="left" vertical="center"/>
      <protection hidden="1"/>
    </xf>
    <xf numFmtId="0" fontId="18" fillId="2" borderId="7" xfId="0" applyFont="1" applyFill="1" applyBorder="1" applyAlignment="1" applyProtection="1">
      <alignment horizontal="center" vertical="center"/>
      <protection locked="0" hidden="1"/>
    </xf>
    <xf numFmtId="0" fontId="18" fillId="2" borderId="9" xfId="0" applyFont="1" applyFill="1" applyBorder="1" applyAlignment="1" applyProtection="1">
      <alignment horizontal="center" vertical="center"/>
      <protection locked="0" hidden="1"/>
    </xf>
    <xf numFmtId="0" fontId="18" fillId="2" borderId="8" xfId="0" applyFont="1" applyFill="1" applyBorder="1" applyAlignment="1" applyProtection="1">
      <alignment horizontal="center" vertical="center"/>
      <protection locked="0"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430211</xdr:colOff>
      <xdr:row>10</xdr:row>
      <xdr:rowOff>95251</xdr:rowOff>
    </xdr:from>
    <xdr:to>
      <xdr:col>10</xdr:col>
      <xdr:colOff>761998</xdr:colOff>
      <xdr:row>10</xdr:row>
      <xdr:rowOff>422277</xdr:rowOff>
    </xdr:to>
    <xdr:sp macro="" textlink="">
      <xdr:nvSpPr>
        <xdr:cNvPr id="16" name="Freccia in giù 15"/>
        <xdr:cNvSpPr/>
      </xdr:nvSpPr>
      <xdr:spPr>
        <a:xfrm>
          <a:off x="11836399" y="5500689"/>
          <a:ext cx="331787" cy="32702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0</xdr:col>
      <xdr:colOff>500063</xdr:colOff>
      <xdr:row>1</xdr:row>
      <xdr:rowOff>95249</xdr:rowOff>
    </xdr:from>
    <xdr:to>
      <xdr:col>7</xdr:col>
      <xdr:colOff>952500</xdr:colOff>
      <xdr:row>5</xdr:row>
      <xdr:rowOff>261936</xdr:rowOff>
    </xdr:to>
    <xdr:pic>
      <xdr:nvPicPr>
        <xdr:cNvPr id="14" name="Immagine 1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0063" y="357187"/>
          <a:ext cx="8286750" cy="2452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372109</xdr:colOff>
      <xdr:row>10</xdr:row>
      <xdr:rowOff>95252</xdr:rowOff>
    </xdr:from>
    <xdr:to>
      <xdr:col>17</xdr:col>
      <xdr:colOff>817728</xdr:colOff>
      <xdr:row>19</xdr:row>
      <xdr:rowOff>357188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278484" y="5500690"/>
          <a:ext cx="7446494" cy="54054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458045</xdr:colOff>
      <xdr:row>24</xdr:row>
      <xdr:rowOff>535075</xdr:rowOff>
    </xdr:from>
    <xdr:to>
      <xdr:col>17</xdr:col>
      <xdr:colOff>510587</xdr:colOff>
      <xdr:row>34</xdr:row>
      <xdr:rowOff>95249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31045" y="13941513"/>
          <a:ext cx="7053417" cy="52751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809626</xdr:colOff>
      <xdr:row>1</xdr:row>
      <xdr:rowOff>522877</xdr:rowOff>
    </xdr:from>
    <xdr:to>
      <xdr:col>17</xdr:col>
      <xdr:colOff>534830</xdr:colOff>
      <xdr:row>9</xdr:row>
      <xdr:rowOff>238125</xdr:rowOff>
    </xdr:to>
    <xdr:pic>
      <xdr:nvPicPr>
        <xdr:cNvPr id="1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049626" y="784815"/>
          <a:ext cx="4392454" cy="4287248"/>
        </a:xfrm>
        <a:prstGeom prst="rect">
          <a:avLst/>
        </a:prstGeom>
        <a:noFill/>
      </xdr:spPr>
    </xdr:pic>
    <xdr:clientData/>
  </xdr:twoCellAnchor>
  <xdr:twoCellAnchor>
    <xdr:from>
      <xdr:col>10</xdr:col>
      <xdr:colOff>415923</xdr:colOff>
      <xdr:row>24</xdr:row>
      <xdr:rowOff>80963</xdr:rowOff>
    </xdr:from>
    <xdr:to>
      <xdr:col>10</xdr:col>
      <xdr:colOff>747710</xdr:colOff>
      <xdr:row>24</xdr:row>
      <xdr:rowOff>407989</xdr:rowOff>
    </xdr:to>
    <xdr:sp macro="" textlink="">
      <xdr:nvSpPr>
        <xdr:cNvPr id="19" name="Freccia in giù 18"/>
        <xdr:cNvSpPr/>
      </xdr:nvSpPr>
      <xdr:spPr>
        <a:xfrm>
          <a:off x="11822111" y="11201401"/>
          <a:ext cx="331787" cy="32702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9</xdr:col>
      <xdr:colOff>428625</xdr:colOff>
      <xdr:row>20</xdr:row>
      <xdr:rowOff>190500</xdr:rowOff>
    </xdr:from>
    <xdr:to>
      <xdr:col>11</xdr:col>
      <xdr:colOff>881063</xdr:colOff>
      <xdr:row>23</xdr:row>
      <xdr:rowOff>466445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691813" y="11310938"/>
          <a:ext cx="2762250" cy="19904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785813</xdr:colOff>
      <xdr:row>38</xdr:row>
      <xdr:rowOff>363582</xdr:rowOff>
    </xdr:from>
    <xdr:to>
      <xdr:col>13</xdr:col>
      <xdr:colOff>238126</xdr:colOff>
      <xdr:row>55</xdr:row>
      <xdr:rowOff>47624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41994" t="10309" r="25378" b="13230"/>
        <a:stretch>
          <a:fillRect/>
        </a:stretch>
      </xdr:blipFill>
      <xdr:spPr bwMode="auto">
        <a:xfrm>
          <a:off x="3738563" y="21199520"/>
          <a:ext cx="11406188" cy="9399542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14</xdr:col>
      <xdr:colOff>16669</xdr:colOff>
      <xdr:row>39</xdr:row>
      <xdr:rowOff>340519</xdr:rowOff>
    </xdr:from>
    <xdr:to>
      <xdr:col>16</xdr:col>
      <xdr:colOff>381000</xdr:colOff>
      <xdr:row>51</xdr:row>
      <xdr:rowOff>143097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16200000">
          <a:off x="14108796" y="23729268"/>
          <a:ext cx="6660578" cy="26979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71437</xdr:colOff>
      <xdr:row>51</xdr:row>
      <xdr:rowOff>285750</xdr:rowOff>
    </xdr:from>
    <xdr:to>
      <xdr:col>16</xdr:col>
      <xdr:colOff>1098887</xdr:colOff>
      <xdr:row>53</xdr:row>
      <xdr:rowOff>404812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978062" y="28551188"/>
          <a:ext cx="4537413" cy="12620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</xdr:colOff>
      <xdr:row>1</xdr:row>
      <xdr:rowOff>28575</xdr:rowOff>
    </xdr:from>
    <xdr:to>
      <xdr:col>12</xdr:col>
      <xdr:colOff>605946</xdr:colOff>
      <xdr:row>5</xdr:row>
      <xdr:rowOff>187325</xdr:rowOff>
    </xdr:to>
    <xdr:pic>
      <xdr:nvPicPr>
        <xdr:cNvPr id="2" name="Immagine 1" descr="ctenergia intestazione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09" t="1476" r="985" b="1476"/>
        <a:stretch>
          <a:fillRect/>
        </a:stretch>
      </xdr:blipFill>
      <xdr:spPr>
        <a:xfrm>
          <a:off x="282574" y="285750"/>
          <a:ext cx="12877322" cy="24447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</xdr:colOff>
      <xdr:row>1</xdr:row>
      <xdr:rowOff>28575</xdr:rowOff>
    </xdr:from>
    <xdr:to>
      <xdr:col>12</xdr:col>
      <xdr:colOff>605946</xdr:colOff>
      <xdr:row>5</xdr:row>
      <xdr:rowOff>187325</xdr:rowOff>
    </xdr:to>
    <xdr:pic>
      <xdr:nvPicPr>
        <xdr:cNvPr id="2" name="Immagine 1" descr="ctenergia intestazione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09" t="1476" r="985" b="1476"/>
        <a:stretch>
          <a:fillRect/>
        </a:stretch>
      </xdr:blipFill>
      <xdr:spPr>
        <a:xfrm>
          <a:off x="282574" y="285750"/>
          <a:ext cx="12877322" cy="24447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7"/>
  <sheetViews>
    <sheetView tabSelected="1" view="pageLayout" topLeftCell="A43" zoomScale="40" zoomScaleNormal="50" zoomScaleSheetLayoutView="50" zoomScalePageLayoutView="40" workbookViewId="0">
      <selection activeCell="C11" sqref="C11:E11"/>
    </sheetView>
  </sheetViews>
  <sheetFormatPr defaultColWidth="16.42578125" defaultRowHeight="45" customHeight="1"/>
  <cols>
    <col min="1" max="1" width="12" style="2" customWidth="1"/>
    <col min="2" max="2" width="16.42578125" style="2"/>
    <col min="3" max="3" width="13.140625" style="2" customWidth="1"/>
    <col min="4" max="4" width="14" style="2" customWidth="1"/>
    <col min="5" max="5" width="16.42578125" style="2"/>
    <col min="6" max="6" width="20.28515625" style="2" customWidth="1"/>
    <col min="7" max="7" width="18.140625" style="2" customWidth="1"/>
    <col min="8" max="8" width="16" style="2" customWidth="1"/>
    <col min="9" max="9" width="18" style="2" customWidth="1"/>
    <col min="10" max="10" width="16.140625" style="2" customWidth="1"/>
    <col min="11" max="16384" width="16.42578125" style="2"/>
  </cols>
  <sheetData>
    <row r="1" spans="1:18" s="1" customFormat="1" ht="20.25" customHeight="1"/>
    <row r="2" spans="1:18" s="1" customFormat="1" ht="45" customHeight="1">
      <c r="M2" s="130" t="s">
        <v>26</v>
      </c>
      <c r="O2" s="14"/>
    </row>
    <row r="3" spans="1:18" s="1" customFormat="1" ht="45" customHeight="1">
      <c r="O3" s="140"/>
      <c r="P3" s="140"/>
      <c r="Q3" s="140"/>
      <c r="R3" s="140"/>
    </row>
    <row r="4" spans="1:18" s="1" customFormat="1" ht="45" customHeight="1">
      <c r="O4" s="141"/>
      <c r="P4" s="141"/>
      <c r="Q4" s="141"/>
      <c r="R4" s="141"/>
    </row>
    <row r="5" spans="1:18" s="1" customFormat="1" ht="45" customHeight="1"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45" customHeight="1">
      <c r="M6" s="48"/>
      <c r="N6" s="48"/>
      <c r="O6" s="48"/>
      <c r="P6" s="48"/>
      <c r="Q6" s="48"/>
      <c r="R6" s="48"/>
    </row>
    <row r="7" spans="1:18" ht="45" customHeight="1">
      <c r="A7" s="3"/>
      <c r="B7" s="46"/>
      <c r="C7" s="47"/>
      <c r="D7" s="47"/>
      <c r="E7" s="47"/>
      <c r="F7" s="47"/>
      <c r="G7" s="47"/>
      <c r="H7" s="47"/>
      <c r="J7" s="119" t="s">
        <v>12</v>
      </c>
      <c r="K7" s="120"/>
      <c r="L7" s="121" t="s">
        <v>14</v>
      </c>
      <c r="M7" s="127" t="s">
        <v>19</v>
      </c>
      <c r="N7" s="50"/>
      <c r="O7" s="50"/>
      <c r="P7" s="50"/>
      <c r="Q7" s="50"/>
      <c r="R7" s="50"/>
    </row>
    <row r="8" spans="1:18" ht="45" customHeight="1">
      <c r="A8" s="3"/>
      <c r="B8" s="47"/>
      <c r="C8" s="47"/>
      <c r="D8" s="47"/>
      <c r="E8" s="47"/>
      <c r="F8" s="47"/>
      <c r="G8" s="47"/>
      <c r="H8" s="47"/>
      <c r="J8" s="122" t="s">
        <v>16</v>
      </c>
      <c r="K8" s="3"/>
      <c r="L8" s="123" t="s">
        <v>4</v>
      </c>
      <c r="M8" s="128">
        <v>35</v>
      </c>
      <c r="N8" s="50"/>
      <c r="O8" s="50"/>
      <c r="P8" s="50"/>
      <c r="Q8" s="50"/>
      <c r="R8" s="50"/>
    </row>
    <row r="9" spans="1:18" ht="45" customHeight="1">
      <c r="A9" s="12"/>
      <c r="B9" s="13"/>
      <c r="C9" s="6"/>
      <c r="D9" s="6"/>
      <c r="E9" s="6"/>
      <c r="F9" s="6"/>
      <c r="G9" s="6"/>
      <c r="H9" s="6"/>
      <c r="J9" s="124" t="s">
        <v>13</v>
      </c>
      <c r="K9" s="125"/>
      <c r="L9" s="126" t="s">
        <v>15</v>
      </c>
      <c r="M9" s="129">
        <v>3</v>
      </c>
      <c r="N9" s="51"/>
      <c r="O9" s="43"/>
      <c r="P9" s="52"/>
      <c r="Q9" s="53"/>
      <c r="R9" s="45"/>
    </row>
    <row r="10" spans="1:18" ht="45" customHeight="1">
      <c r="A10" s="3"/>
      <c r="B10" s="34"/>
      <c r="C10" s="35"/>
      <c r="D10" s="35"/>
      <c r="E10" s="34"/>
      <c r="F10" s="35"/>
      <c r="G10" s="31"/>
      <c r="H10" s="34"/>
      <c r="I10" s="36"/>
      <c r="J10" s="59"/>
      <c r="K10" s="64"/>
      <c r="L10" s="65"/>
      <c r="M10" s="23"/>
      <c r="N10" s="51"/>
      <c r="O10" s="53"/>
      <c r="P10" s="52"/>
      <c r="Q10" s="53"/>
      <c r="R10" s="45"/>
    </row>
    <row r="11" spans="1:18" ht="45" customHeight="1">
      <c r="A11" s="4"/>
      <c r="B11" s="77" t="s">
        <v>22</v>
      </c>
      <c r="C11" s="143" t="s">
        <v>3</v>
      </c>
      <c r="D11" s="144"/>
      <c r="E11" s="145"/>
      <c r="F11" s="108"/>
      <c r="G11" s="34"/>
      <c r="H11" s="34"/>
      <c r="I11" s="34"/>
      <c r="J11" s="34"/>
      <c r="K11" s="34"/>
      <c r="L11" s="57"/>
      <c r="M11" s="54"/>
      <c r="N11" s="51"/>
      <c r="O11" s="55"/>
      <c r="P11" s="142"/>
      <c r="Q11" s="142"/>
      <c r="R11" s="45"/>
    </row>
    <row r="12" spans="1:18" ht="45" customHeight="1">
      <c r="A12" s="4"/>
      <c r="B12" s="134" t="s">
        <v>21</v>
      </c>
      <c r="C12" s="135"/>
      <c r="D12" s="109" t="s">
        <v>1</v>
      </c>
      <c r="E12" s="37" t="s">
        <v>2</v>
      </c>
      <c r="F12" s="63" t="s">
        <v>5</v>
      </c>
      <c r="G12" s="60" t="s">
        <v>6</v>
      </c>
      <c r="H12" s="62" t="s">
        <v>7</v>
      </c>
      <c r="I12" s="136" t="s">
        <v>19</v>
      </c>
      <c r="J12" s="137"/>
      <c r="K12" s="58" t="s">
        <v>20</v>
      </c>
      <c r="L12" s="48"/>
      <c r="M12" s="54"/>
      <c r="N12" s="51"/>
      <c r="O12" s="43"/>
      <c r="P12" s="43"/>
      <c r="Q12" s="43"/>
      <c r="R12" s="45"/>
    </row>
    <row r="13" spans="1:18" ht="45" customHeight="1">
      <c r="A13" s="110">
        <v>1</v>
      </c>
      <c r="B13" s="101" t="s">
        <v>0</v>
      </c>
      <c r="C13" s="66"/>
      <c r="D13" s="44">
        <v>12</v>
      </c>
      <c r="E13" s="38">
        <f t="shared" ref="E13:E20" si="0">D13*$M$9</f>
        <v>36</v>
      </c>
      <c r="F13" s="102">
        <f t="shared" ref="F13:F20" si="1">E13*$M$8</f>
        <v>1260</v>
      </c>
      <c r="G13" s="39">
        <f>F13*0.86/15</f>
        <v>72.239999999999995</v>
      </c>
      <c r="H13" s="75">
        <f>(G13/(2.826*0.4))^0.5</f>
        <v>7.9941592266464543</v>
      </c>
      <c r="I13" s="68">
        <v>11</v>
      </c>
      <c r="J13" s="68" t="s">
        <v>18</v>
      </c>
      <c r="K13" s="69">
        <f>IF(I13=0,0,4*G13/(2.826*I13^2*0.5))</f>
        <v>1.6900914179431838</v>
      </c>
      <c r="L13" s="48"/>
      <c r="M13" s="54"/>
      <c r="N13" s="51"/>
      <c r="O13" s="56"/>
      <c r="P13" s="43"/>
      <c r="Q13" s="43"/>
      <c r="R13" s="45"/>
    </row>
    <row r="14" spans="1:18" ht="45" customHeight="1">
      <c r="A14" s="110">
        <v>2</v>
      </c>
      <c r="B14" s="101" t="s">
        <v>0</v>
      </c>
      <c r="C14" s="66"/>
      <c r="D14" s="44">
        <v>12</v>
      </c>
      <c r="E14" s="38">
        <f t="shared" si="0"/>
        <v>36</v>
      </c>
      <c r="F14" s="102">
        <f t="shared" si="1"/>
        <v>1260</v>
      </c>
      <c r="G14" s="39">
        <f t="shared" ref="G14:G17" si="2">F14*0.86/15</f>
        <v>72.239999999999995</v>
      </c>
      <c r="H14" s="61">
        <f t="shared" ref="H14:H17" si="3">(G14/(2.826*0.4))^0.5</f>
        <v>7.9941592266464543</v>
      </c>
      <c r="I14" s="40">
        <v>11</v>
      </c>
      <c r="J14" s="40" t="s">
        <v>18</v>
      </c>
      <c r="K14" s="70">
        <f t="shared" ref="K14:K17" si="4">IF(I14=0,0,4*G14/(2.826*I14^2*0.5))</f>
        <v>1.6900914179431838</v>
      </c>
      <c r="M14" s="25"/>
      <c r="N14" s="24"/>
      <c r="O14" s="27"/>
      <c r="P14" s="11"/>
      <c r="Q14" s="27"/>
      <c r="R14" s="7"/>
    </row>
    <row r="15" spans="1:18" ht="45" customHeight="1">
      <c r="A15" s="110">
        <v>3</v>
      </c>
      <c r="B15" s="101" t="s">
        <v>9</v>
      </c>
      <c r="C15" s="66"/>
      <c r="D15" s="41">
        <v>15.6</v>
      </c>
      <c r="E15" s="38">
        <f t="shared" si="0"/>
        <v>46.8</v>
      </c>
      <c r="F15" s="102">
        <f t="shared" si="1"/>
        <v>1638</v>
      </c>
      <c r="G15" s="39">
        <f t="shared" si="2"/>
        <v>93.912000000000006</v>
      </c>
      <c r="H15" s="61">
        <f t="shared" si="3"/>
        <v>9.1147438945518182</v>
      </c>
      <c r="I15" s="40">
        <v>11</v>
      </c>
      <c r="J15" s="40" t="s">
        <v>18</v>
      </c>
      <c r="K15" s="70">
        <f t="shared" si="4"/>
        <v>2.1971188433261393</v>
      </c>
      <c r="M15" s="28"/>
      <c r="N15" s="29"/>
      <c r="O15" s="30"/>
      <c r="P15" s="29"/>
      <c r="Q15" s="30"/>
      <c r="R15" s="15"/>
    </row>
    <row r="16" spans="1:18" ht="45" customHeight="1">
      <c r="A16" s="110">
        <v>4</v>
      </c>
      <c r="B16" s="101" t="s">
        <v>9</v>
      </c>
      <c r="C16" s="66"/>
      <c r="D16" s="41">
        <v>15.6</v>
      </c>
      <c r="E16" s="38">
        <f t="shared" si="0"/>
        <v>46.8</v>
      </c>
      <c r="F16" s="102">
        <f t="shared" si="1"/>
        <v>1638</v>
      </c>
      <c r="G16" s="39">
        <f t="shared" si="2"/>
        <v>93.912000000000006</v>
      </c>
      <c r="H16" s="61">
        <f t="shared" si="3"/>
        <v>9.1147438945518182</v>
      </c>
      <c r="I16" s="40">
        <v>11</v>
      </c>
      <c r="J16" s="40" t="s">
        <v>18</v>
      </c>
      <c r="K16" s="70">
        <f t="shared" si="4"/>
        <v>2.1971188433261393</v>
      </c>
      <c r="M16" s="19"/>
      <c r="N16" s="17"/>
      <c r="O16" s="17"/>
      <c r="P16" s="17"/>
      <c r="Q16" s="17"/>
      <c r="R16" s="17"/>
    </row>
    <row r="17" spans="1:18" ht="45" customHeight="1">
      <c r="A17" s="110">
        <v>5</v>
      </c>
      <c r="B17" s="101" t="s">
        <v>10</v>
      </c>
      <c r="C17" s="66"/>
      <c r="D17" s="41">
        <v>12.7</v>
      </c>
      <c r="E17" s="38">
        <f t="shared" si="0"/>
        <v>38.099999999999994</v>
      </c>
      <c r="F17" s="102">
        <f t="shared" si="1"/>
        <v>1333.4999999999998</v>
      </c>
      <c r="G17" s="39">
        <f t="shared" si="2"/>
        <v>76.453999999999979</v>
      </c>
      <c r="H17" s="61">
        <f t="shared" si="3"/>
        <v>8.2240176115975654</v>
      </c>
      <c r="I17" s="40">
        <v>11</v>
      </c>
      <c r="J17" s="40" t="s">
        <v>18</v>
      </c>
      <c r="K17" s="70">
        <f t="shared" si="4"/>
        <v>1.7886800839898691</v>
      </c>
      <c r="M17" s="19"/>
      <c r="N17" s="17"/>
      <c r="O17" s="17"/>
      <c r="P17" s="17"/>
      <c r="Q17" s="17"/>
      <c r="R17" s="17"/>
    </row>
    <row r="18" spans="1:18" ht="45" customHeight="1">
      <c r="A18" s="110">
        <v>6</v>
      </c>
      <c r="B18" s="101" t="s">
        <v>11</v>
      </c>
      <c r="C18" s="66"/>
      <c r="D18" s="41">
        <v>7.1</v>
      </c>
      <c r="E18" s="38">
        <f t="shared" si="0"/>
        <v>21.299999999999997</v>
      </c>
      <c r="F18" s="102">
        <f t="shared" si="1"/>
        <v>745.49999999999989</v>
      </c>
      <c r="G18" s="39">
        <f>F18*0.86/15</f>
        <v>42.74199999999999</v>
      </c>
      <c r="H18" s="61">
        <f>(G18/(2.826*0.4))^0.5</f>
        <v>6.1490970228761634</v>
      </c>
      <c r="I18" s="40">
        <v>11</v>
      </c>
      <c r="J18" s="40" t="s">
        <v>18</v>
      </c>
      <c r="K18" s="70">
        <f>IF(I18=0,0,4*G18/(2.826*I18^2*0.5))</f>
        <v>0.9999707556163836</v>
      </c>
      <c r="M18" s="19"/>
      <c r="N18" s="17"/>
      <c r="O18" s="17"/>
      <c r="P18" s="17"/>
      <c r="Q18" s="17"/>
      <c r="R18" s="17"/>
    </row>
    <row r="19" spans="1:18" ht="45" customHeight="1">
      <c r="A19" s="110"/>
      <c r="B19" s="101"/>
      <c r="C19" s="66"/>
      <c r="D19" s="41"/>
      <c r="E19" s="38">
        <f t="shared" si="0"/>
        <v>0</v>
      </c>
      <c r="F19" s="102">
        <f t="shared" si="1"/>
        <v>0</v>
      </c>
      <c r="G19" s="39">
        <f t="shared" ref="G19:G20" si="5">F19*0.86/15</f>
        <v>0</v>
      </c>
      <c r="H19" s="61">
        <f t="shared" ref="H19:H20" si="6">(G19/(2.826*0.4))^0.5</f>
        <v>0</v>
      </c>
      <c r="I19" s="40"/>
      <c r="J19" s="40"/>
      <c r="K19" s="70">
        <f t="shared" ref="K19:K20" si="7">IF(I19=0,0,4*G19/(2.826*I19^2*0.5))</f>
        <v>0</v>
      </c>
      <c r="M19" s="19"/>
      <c r="N19" s="17"/>
      <c r="O19" s="17"/>
      <c r="P19" s="17"/>
      <c r="Q19" s="17"/>
      <c r="R19" s="17"/>
    </row>
    <row r="20" spans="1:18" ht="45" customHeight="1">
      <c r="A20" s="110"/>
      <c r="B20" s="103"/>
      <c r="C20" s="104"/>
      <c r="D20" s="105"/>
      <c r="E20" s="106">
        <f t="shared" si="0"/>
        <v>0</v>
      </c>
      <c r="F20" s="107">
        <f t="shared" si="1"/>
        <v>0</v>
      </c>
      <c r="G20" s="112">
        <f t="shared" si="5"/>
        <v>0</v>
      </c>
      <c r="H20" s="76">
        <f t="shared" si="6"/>
        <v>0</v>
      </c>
      <c r="I20" s="71"/>
      <c r="J20" s="71"/>
      <c r="K20" s="72">
        <f t="shared" si="7"/>
        <v>0</v>
      </c>
      <c r="L20" s="17"/>
      <c r="M20" s="17"/>
      <c r="N20" s="17"/>
      <c r="O20" s="17"/>
      <c r="P20" s="17"/>
      <c r="Q20" s="17"/>
      <c r="R20" s="17"/>
    </row>
    <row r="21" spans="1:18" ht="45" customHeight="1">
      <c r="A21" s="110"/>
      <c r="B21" s="32"/>
      <c r="C21" s="33"/>
      <c r="D21" s="100">
        <f>D13+D15+D16+D17+D18</f>
        <v>63.000000000000007</v>
      </c>
      <c r="E21" s="100">
        <f>E13+E15+E16+E17+E18</f>
        <v>189</v>
      </c>
      <c r="F21" s="100">
        <f>F13+F15+F16+F17+F18</f>
        <v>6615</v>
      </c>
      <c r="G21" s="42">
        <f>G13+G15+G16+G17+G18</f>
        <v>379.25999999999988</v>
      </c>
      <c r="H21" s="73"/>
      <c r="I21" s="74"/>
      <c r="L21" s="17"/>
      <c r="M21" s="17"/>
      <c r="N21" s="17"/>
      <c r="O21" s="17"/>
      <c r="P21" s="17"/>
      <c r="Q21" s="17"/>
      <c r="R21" s="17"/>
    </row>
    <row r="22" spans="1:18" ht="45" customHeight="1">
      <c r="A22" s="110"/>
      <c r="M22" s="19"/>
      <c r="N22" s="17"/>
      <c r="O22" s="17"/>
      <c r="P22" s="17"/>
      <c r="Q22" s="17"/>
      <c r="R22" s="17"/>
    </row>
    <row r="23" spans="1:18" ht="45" customHeight="1">
      <c r="M23" s="19"/>
      <c r="N23" s="17"/>
      <c r="O23" s="17"/>
      <c r="P23" s="17"/>
      <c r="Q23" s="17"/>
      <c r="R23" s="17"/>
    </row>
    <row r="24" spans="1:18" ht="45" customHeight="1">
      <c r="M24" s="19"/>
      <c r="N24" s="17"/>
      <c r="O24" s="17"/>
      <c r="P24" s="17"/>
      <c r="Q24" s="17"/>
      <c r="R24" s="17"/>
    </row>
    <row r="25" spans="1:18" ht="45" customHeight="1">
      <c r="A25" s="110"/>
      <c r="B25" s="77" t="s">
        <v>22</v>
      </c>
      <c r="C25" s="131" t="s">
        <v>23</v>
      </c>
      <c r="D25" s="132"/>
      <c r="E25" s="133"/>
      <c r="F25" s="108"/>
      <c r="G25" s="34"/>
      <c r="H25" s="34"/>
      <c r="I25" s="34"/>
      <c r="J25" s="34"/>
      <c r="K25" s="34"/>
      <c r="M25" s="19"/>
      <c r="N25" s="17"/>
      <c r="O25" s="17"/>
      <c r="P25" s="17"/>
      <c r="Q25" s="17"/>
      <c r="R25" s="17"/>
    </row>
    <row r="26" spans="1:18" ht="45" customHeight="1">
      <c r="A26" s="110"/>
      <c r="B26" s="134" t="s">
        <v>21</v>
      </c>
      <c r="C26" s="135"/>
      <c r="D26" s="109" t="s">
        <v>1</v>
      </c>
      <c r="E26" s="37" t="s">
        <v>2</v>
      </c>
      <c r="F26" s="63" t="s">
        <v>5</v>
      </c>
      <c r="G26" s="60" t="s">
        <v>6</v>
      </c>
      <c r="H26" s="62" t="s">
        <v>7</v>
      </c>
      <c r="I26" s="136" t="s">
        <v>19</v>
      </c>
      <c r="J26" s="137"/>
      <c r="K26" s="58" t="s">
        <v>20</v>
      </c>
      <c r="M26" s="19"/>
      <c r="N26" s="17"/>
      <c r="O26" s="17"/>
      <c r="P26" s="17"/>
      <c r="Q26" s="17"/>
      <c r="R26" s="17"/>
    </row>
    <row r="27" spans="1:18" ht="45" customHeight="1">
      <c r="A27" s="110">
        <v>7</v>
      </c>
      <c r="B27" s="101" t="s">
        <v>24</v>
      </c>
      <c r="C27" s="66"/>
      <c r="D27" s="44">
        <v>22.4</v>
      </c>
      <c r="E27" s="38">
        <f t="shared" ref="E27:E35" si="8">D27*$M$9</f>
        <v>67.199999999999989</v>
      </c>
      <c r="F27" s="102">
        <f t="shared" ref="F27:F35" si="9">E27*$M$8</f>
        <v>2351.9999999999995</v>
      </c>
      <c r="G27" s="39">
        <f>F27*0.86/15</f>
        <v>134.84799999999998</v>
      </c>
      <c r="H27" s="75">
        <f>(G27/(2.826*0.4))^0.5</f>
        <v>10.922100801425049</v>
      </c>
      <c r="I27" s="68">
        <v>16</v>
      </c>
      <c r="J27" s="68" t="s">
        <v>17</v>
      </c>
      <c r="K27" s="69">
        <f>IF(I27=0,0,4*G27/(2.826*I27^2*0.5))</f>
        <v>1.4911535739561215</v>
      </c>
      <c r="M27" s="19"/>
      <c r="N27" s="17"/>
      <c r="O27" s="17"/>
      <c r="P27" s="17"/>
      <c r="Q27" s="17"/>
      <c r="R27" s="17"/>
    </row>
    <row r="28" spans="1:18" ht="45" customHeight="1">
      <c r="A28" s="110">
        <v>8</v>
      </c>
      <c r="B28" s="101" t="s">
        <v>11</v>
      </c>
      <c r="C28" s="66"/>
      <c r="D28" s="44">
        <v>9.6999999999999993</v>
      </c>
      <c r="E28" s="38">
        <f t="shared" si="8"/>
        <v>29.099999999999998</v>
      </c>
      <c r="F28" s="102">
        <f t="shared" si="9"/>
        <v>1018.4999999999999</v>
      </c>
      <c r="G28" s="39">
        <f t="shared" ref="G28:G33" si="10">F28*0.86/15</f>
        <v>58.393999999999991</v>
      </c>
      <c r="H28" s="61">
        <f t="shared" ref="H28:H33" si="11">(G28/(2.826*0.4))^0.5</f>
        <v>7.1873374931627341</v>
      </c>
      <c r="I28" s="40">
        <v>11</v>
      </c>
      <c r="J28" s="40" t="s">
        <v>18</v>
      </c>
      <c r="K28" s="70">
        <f t="shared" ref="K28:K31" si="12">IF(I28=0,0,4*G28/(2.826*I28^2*0.5))</f>
        <v>1.3661572295040734</v>
      </c>
      <c r="M28" s="19"/>
      <c r="N28" s="20"/>
      <c r="O28" s="21"/>
      <c r="P28" s="20"/>
      <c r="Q28" s="21"/>
      <c r="R28" s="15"/>
    </row>
    <row r="29" spans="1:18" ht="45" customHeight="1">
      <c r="A29" s="110">
        <v>9</v>
      </c>
      <c r="B29" s="101" t="s">
        <v>24</v>
      </c>
      <c r="C29" s="66"/>
      <c r="D29" s="41">
        <v>18</v>
      </c>
      <c r="E29" s="38">
        <f t="shared" si="8"/>
        <v>54</v>
      </c>
      <c r="F29" s="102">
        <f t="shared" si="9"/>
        <v>1890</v>
      </c>
      <c r="G29" s="39">
        <f t="shared" si="10"/>
        <v>108.35999999999999</v>
      </c>
      <c r="H29" s="61">
        <f t="shared" si="11"/>
        <v>9.7908055139229972</v>
      </c>
      <c r="I29" s="40">
        <v>11</v>
      </c>
      <c r="J29" s="40" t="s">
        <v>18</v>
      </c>
      <c r="K29" s="70">
        <f t="shared" si="12"/>
        <v>2.5351371269147753</v>
      </c>
      <c r="M29" s="19"/>
      <c r="N29" s="17"/>
      <c r="O29" s="17"/>
      <c r="P29" s="17"/>
      <c r="Q29" s="17"/>
      <c r="R29" s="17"/>
    </row>
    <row r="30" spans="1:18" ht="45" customHeight="1">
      <c r="A30" s="110">
        <v>10</v>
      </c>
      <c r="B30" s="101" t="s">
        <v>25</v>
      </c>
      <c r="C30" s="66"/>
      <c r="D30" s="41">
        <v>13.2</v>
      </c>
      <c r="E30" s="38">
        <f t="shared" si="8"/>
        <v>39.599999999999994</v>
      </c>
      <c r="F30" s="102">
        <f t="shared" si="9"/>
        <v>1385.9999999999998</v>
      </c>
      <c r="G30" s="39">
        <f t="shared" si="10"/>
        <v>79.463999999999984</v>
      </c>
      <c r="H30" s="61">
        <f t="shared" si="11"/>
        <v>8.3843449305878561</v>
      </c>
      <c r="I30" s="40">
        <v>11</v>
      </c>
      <c r="J30" s="40" t="s">
        <v>18</v>
      </c>
      <c r="K30" s="70">
        <f t="shared" si="12"/>
        <v>1.8591005597375019</v>
      </c>
      <c r="L30" s="17"/>
      <c r="M30" s="17"/>
      <c r="N30" s="17"/>
      <c r="O30" s="17"/>
      <c r="P30" s="17"/>
      <c r="Q30" s="17"/>
      <c r="R30" s="17"/>
    </row>
    <row r="31" spans="1:18" ht="45" customHeight="1">
      <c r="A31" s="110">
        <v>11</v>
      </c>
      <c r="B31" s="101" t="s">
        <v>11</v>
      </c>
      <c r="C31" s="66"/>
      <c r="D31" s="41">
        <v>8.6999999999999993</v>
      </c>
      <c r="E31" s="38">
        <f t="shared" si="8"/>
        <v>26.099999999999998</v>
      </c>
      <c r="F31" s="102">
        <f t="shared" si="9"/>
        <v>913.49999999999989</v>
      </c>
      <c r="G31" s="39">
        <f t="shared" si="10"/>
        <v>52.373999999999995</v>
      </c>
      <c r="H31" s="61">
        <f t="shared" si="11"/>
        <v>6.8067813070648935</v>
      </c>
      <c r="I31" s="40">
        <v>11</v>
      </c>
      <c r="J31" s="40" t="s">
        <v>18</v>
      </c>
      <c r="K31" s="70">
        <f t="shared" si="12"/>
        <v>1.2253162780088083</v>
      </c>
      <c r="L31" s="17"/>
      <c r="M31" s="17"/>
      <c r="N31" s="17"/>
      <c r="O31" s="17"/>
      <c r="P31" s="17"/>
      <c r="Q31" s="17"/>
      <c r="R31" s="17"/>
    </row>
    <row r="32" spans="1:18" ht="45" customHeight="1">
      <c r="A32" s="110">
        <v>12</v>
      </c>
      <c r="B32" s="101" t="s">
        <v>24</v>
      </c>
      <c r="C32" s="66"/>
      <c r="D32" s="44">
        <v>12</v>
      </c>
      <c r="E32" s="38">
        <f t="shared" si="8"/>
        <v>36</v>
      </c>
      <c r="F32" s="102">
        <f t="shared" si="9"/>
        <v>1260</v>
      </c>
      <c r="G32" s="39">
        <f t="shared" si="10"/>
        <v>72.239999999999995</v>
      </c>
      <c r="H32" s="61">
        <f t="shared" si="11"/>
        <v>7.9941592266464543</v>
      </c>
      <c r="I32" s="40">
        <v>11</v>
      </c>
      <c r="J32" s="40" t="s">
        <v>18</v>
      </c>
      <c r="K32" s="70">
        <f t="shared" ref="K32:K34" si="13">IF(I32=0,0,4*G32/(2.826*I32^2*0.5))</f>
        <v>1.6900914179431838</v>
      </c>
      <c r="L32" s="17"/>
      <c r="M32" s="17"/>
      <c r="N32" s="17"/>
      <c r="O32" s="17"/>
      <c r="P32" s="17"/>
      <c r="Q32" s="17"/>
      <c r="R32" s="17"/>
    </row>
    <row r="33" spans="1:18" ht="45" customHeight="1">
      <c r="A33" s="110">
        <v>13</v>
      </c>
      <c r="B33" s="101" t="s">
        <v>24</v>
      </c>
      <c r="C33" s="66"/>
      <c r="D33" s="44">
        <v>12</v>
      </c>
      <c r="E33" s="38">
        <f t="shared" si="8"/>
        <v>36</v>
      </c>
      <c r="F33" s="102">
        <f t="shared" si="9"/>
        <v>1260</v>
      </c>
      <c r="G33" s="39">
        <f t="shared" si="10"/>
        <v>72.239999999999995</v>
      </c>
      <c r="H33" s="61">
        <f t="shared" si="11"/>
        <v>7.9941592266464543</v>
      </c>
      <c r="I33" s="40">
        <v>11</v>
      </c>
      <c r="J33" s="40" t="s">
        <v>18</v>
      </c>
      <c r="K33" s="70">
        <f t="shared" si="13"/>
        <v>1.6900914179431838</v>
      </c>
      <c r="L33" s="17"/>
      <c r="M33" s="17"/>
      <c r="N33" s="17"/>
      <c r="O33" s="17"/>
      <c r="P33" s="17"/>
      <c r="Q33" s="17"/>
      <c r="R33" s="17"/>
    </row>
    <row r="34" spans="1:18" ht="45" customHeight="1">
      <c r="A34" s="110"/>
      <c r="B34" s="101"/>
      <c r="C34" s="66"/>
      <c r="D34" s="44"/>
      <c r="E34" s="38">
        <f t="shared" si="8"/>
        <v>0</v>
      </c>
      <c r="F34" s="102">
        <f t="shared" ref="F34" si="14">E34*$M$8</f>
        <v>0</v>
      </c>
      <c r="G34" s="39">
        <f t="shared" ref="G34" si="15">F34*0.86/15</f>
        <v>0</v>
      </c>
      <c r="H34" s="61">
        <f t="shared" ref="H34" si="16">(G34/(2.826*0.4))^0.5</f>
        <v>0</v>
      </c>
      <c r="I34" s="40"/>
      <c r="J34" s="40"/>
      <c r="K34" s="70">
        <f t="shared" si="13"/>
        <v>0</v>
      </c>
      <c r="L34" s="17"/>
      <c r="M34" s="17"/>
      <c r="N34" s="17"/>
      <c r="O34" s="17"/>
      <c r="P34" s="17"/>
      <c r="Q34" s="17"/>
      <c r="R34" s="17"/>
    </row>
    <row r="35" spans="1:18" ht="45" customHeight="1">
      <c r="A35" s="78"/>
      <c r="B35" s="103"/>
      <c r="C35" s="104"/>
      <c r="D35" s="111"/>
      <c r="E35" s="38">
        <f t="shared" si="8"/>
        <v>0</v>
      </c>
      <c r="F35" s="107">
        <f t="shared" si="9"/>
        <v>0</v>
      </c>
      <c r="G35" s="39">
        <f>F35*0.86/15</f>
        <v>0</v>
      </c>
      <c r="H35" s="76">
        <f>(G35/(2.826*0.4))^0.5</f>
        <v>0</v>
      </c>
      <c r="I35" s="71"/>
      <c r="J35" s="71"/>
      <c r="K35" s="72">
        <f>IF(I35=0,0,4*G35/(2.826*I35^2*0.5))</f>
        <v>0</v>
      </c>
      <c r="L35" s="17"/>
      <c r="M35" s="17"/>
      <c r="N35" s="17"/>
      <c r="O35" s="17"/>
      <c r="P35" s="17"/>
      <c r="Q35" s="17"/>
      <c r="R35" s="17"/>
    </row>
    <row r="36" spans="1:18" ht="45" customHeight="1">
      <c r="A36" s="78"/>
      <c r="B36" s="32"/>
      <c r="C36" s="33"/>
      <c r="D36" s="100">
        <f>D27+D29+D30+D31+D35</f>
        <v>62.3</v>
      </c>
      <c r="E36" s="100">
        <f>E27+E29+E30+E31+E35</f>
        <v>186.89999999999998</v>
      </c>
      <c r="F36" s="100">
        <f>F27+F29+F30+F31+F35</f>
        <v>6541.5</v>
      </c>
      <c r="G36" s="42">
        <f>G27+G29+G30+G31+G35</f>
        <v>375.04599999999994</v>
      </c>
      <c r="H36" s="73"/>
      <c r="I36" s="74"/>
      <c r="L36" s="17"/>
      <c r="M36" s="17"/>
      <c r="N36" s="17"/>
      <c r="O36" s="17"/>
      <c r="P36" s="17"/>
      <c r="Q36" s="17"/>
      <c r="R36" s="17"/>
    </row>
    <row r="37" spans="1:18" ht="45" customHeight="1">
      <c r="A37" s="78"/>
      <c r="B37" s="87"/>
      <c r="C37" s="87"/>
      <c r="D37" s="87"/>
      <c r="E37" s="79"/>
      <c r="F37" s="80"/>
      <c r="G37" s="81"/>
      <c r="H37" s="59"/>
      <c r="I37" s="67"/>
      <c r="J37" s="59"/>
      <c r="K37" s="82"/>
      <c r="L37" s="17"/>
      <c r="M37" s="17"/>
      <c r="N37" s="17"/>
      <c r="O37" s="17"/>
      <c r="P37" s="17"/>
      <c r="Q37" s="17"/>
      <c r="R37" s="17"/>
    </row>
    <row r="38" spans="1:18" ht="45" customHeight="1">
      <c r="A38" s="78"/>
      <c r="B38" s="138" t="s">
        <v>8</v>
      </c>
      <c r="C38" s="139"/>
      <c r="D38" s="42">
        <f>D36+D21</f>
        <v>125.30000000000001</v>
      </c>
      <c r="E38" s="42">
        <f>E36+E21</f>
        <v>375.9</v>
      </c>
      <c r="F38" s="42">
        <f>F36+F21</f>
        <v>13156.5</v>
      </c>
      <c r="G38" s="42">
        <f>G36+G21</f>
        <v>754.30599999999981</v>
      </c>
      <c r="H38" s="113"/>
      <c r="I38" s="113"/>
      <c r="J38" s="113"/>
      <c r="K38" s="82"/>
      <c r="L38" s="17"/>
      <c r="M38" s="17"/>
      <c r="N38" s="17"/>
      <c r="O38" s="17"/>
      <c r="P38" s="17"/>
      <c r="Q38" s="17"/>
      <c r="R38" s="17"/>
    </row>
    <row r="39" spans="1:18" ht="45" customHeight="1">
      <c r="A39" s="78"/>
      <c r="B39" s="86"/>
      <c r="C39" s="86"/>
      <c r="D39" s="86"/>
      <c r="E39" s="83"/>
      <c r="F39" s="114"/>
      <c r="G39" s="116"/>
      <c r="H39" s="117"/>
      <c r="I39" s="95"/>
      <c r="J39" s="114"/>
      <c r="K39" s="82"/>
      <c r="L39" s="17"/>
      <c r="M39" s="17"/>
      <c r="N39" s="17"/>
      <c r="O39" s="17"/>
      <c r="P39" s="17"/>
      <c r="Q39" s="17"/>
      <c r="R39" s="17"/>
    </row>
    <row r="40" spans="1:18" ht="45" customHeight="1">
      <c r="A40" s="78"/>
      <c r="B40" s="84"/>
      <c r="C40" s="84"/>
      <c r="D40" s="84"/>
      <c r="E40" s="85"/>
      <c r="F40" s="114"/>
      <c r="G40" s="114"/>
      <c r="H40" s="115"/>
      <c r="I40" s="115"/>
      <c r="J40" s="113"/>
      <c r="K40" s="86"/>
      <c r="L40" s="17"/>
      <c r="M40" s="17"/>
      <c r="N40" s="17"/>
      <c r="O40" s="17"/>
      <c r="P40" s="17"/>
      <c r="Q40" s="17"/>
      <c r="R40" s="17"/>
    </row>
    <row r="41" spans="1:18" ht="45" customHeight="1">
      <c r="A41" s="5"/>
      <c r="B41" s="8"/>
      <c r="C41" s="9"/>
      <c r="D41" s="9"/>
      <c r="E41" s="9"/>
      <c r="F41" s="115"/>
      <c r="G41" s="115"/>
      <c r="H41" s="115"/>
      <c r="I41" s="115"/>
      <c r="J41" s="113"/>
      <c r="K41" s="27"/>
      <c r="L41" s="17"/>
      <c r="M41" s="17"/>
      <c r="N41" s="17"/>
      <c r="O41" s="17"/>
      <c r="P41" s="17"/>
      <c r="Q41" s="17"/>
      <c r="R41" s="17"/>
    </row>
    <row r="42" spans="1:18" ht="45" customHeight="1">
      <c r="A42" s="4"/>
      <c r="B42" s="11"/>
      <c r="C42" s="11"/>
      <c r="D42" s="11"/>
      <c r="E42" s="118"/>
      <c r="F42" s="118"/>
      <c r="G42" s="27"/>
      <c r="H42" s="11"/>
      <c r="I42" s="27"/>
      <c r="J42" s="11"/>
      <c r="K42" s="27"/>
      <c r="L42" s="11"/>
      <c r="M42" s="16"/>
      <c r="N42" s="16"/>
      <c r="O42" s="16"/>
      <c r="P42" s="16"/>
      <c r="Q42" s="16"/>
      <c r="R42" s="15"/>
    </row>
    <row r="43" spans="1:18" ht="45" customHeight="1">
      <c r="A43" s="5"/>
      <c r="B43" s="25"/>
      <c r="C43" s="25"/>
      <c r="D43" s="25"/>
      <c r="E43" s="88"/>
      <c r="F43" s="88"/>
      <c r="G43" s="88"/>
      <c r="H43" s="89"/>
      <c r="I43" s="89"/>
      <c r="J43" s="89"/>
      <c r="K43" s="90"/>
      <c r="L43" s="91"/>
      <c r="M43" s="17"/>
      <c r="N43" s="17"/>
      <c r="O43" s="17"/>
      <c r="P43" s="17"/>
      <c r="Q43" s="17"/>
      <c r="R43" s="17"/>
    </row>
    <row r="44" spans="1:18" ht="45" customHeight="1">
      <c r="A44" s="3"/>
      <c r="B44" s="91"/>
      <c r="C44" s="91"/>
      <c r="D44" s="91"/>
      <c r="E44" s="92"/>
      <c r="F44" s="93"/>
      <c r="L44" s="91"/>
      <c r="M44" s="17"/>
      <c r="N44" s="17"/>
      <c r="O44" s="17"/>
      <c r="P44" s="17"/>
      <c r="Q44" s="17"/>
      <c r="R44" s="17"/>
    </row>
    <row r="45" spans="1:18" ht="45" customHeight="1">
      <c r="A45" s="3"/>
      <c r="B45" s="91"/>
      <c r="C45" s="91"/>
      <c r="D45" s="91"/>
      <c r="E45" s="92"/>
      <c r="F45" s="93"/>
      <c r="L45" s="91"/>
      <c r="M45" s="17"/>
      <c r="N45" s="17"/>
      <c r="O45" s="17"/>
      <c r="P45" s="17"/>
      <c r="Q45" s="17"/>
      <c r="R45" s="17"/>
    </row>
    <row r="46" spans="1:18" ht="45" customHeight="1">
      <c r="A46" s="3"/>
      <c r="B46" s="91"/>
      <c r="C46" s="91"/>
      <c r="D46" s="91"/>
      <c r="E46" s="92"/>
      <c r="F46" s="93"/>
      <c r="L46" s="91"/>
      <c r="M46" s="17"/>
      <c r="N46" s="17"/>
      <c r="O46" s="17"/>
      <c r="P46" s="17"/>
      <c r="Q46" s="17"/>
      <c r="R46" s="17"/>
    </row>
    <row r="47" spans="1:18" ht="45" customHeight="1">
      <c r="A47" s="3"/>
      <c r="B47" s="99"/>
      <c r="C47" s="99"/>
      <c r="D47" s="99"/>
      <c r="E47" s="92"/>
      <c r="F47" s="93"/>
      <c r="L47" s="91"/>
      <c r="M47" s="17"/>
      <c r="N47" s="17"/>
      <c r="O47" s="17"/>
      <c r="P47" s="17"/>
      <c r="Q47" s="17"/>
      <c r="R47" s="17"/>
    </row>
    <row r="48" spans="1:18" ht="45" customHeight="1">
      <c r="A48" s="3"/>
      <c r="B48" s="91"/>
      <c r="C48" s="91"/>
      <c r="D48" s="91"/>
      <c r="E48" s="92"/>
      <c r="F48" s="93"/>
      <c r="G48" s="94"/>
      <c r="H48" s="95"/>
      <c r="I48" s="96"/>
      <c r="J48" s="95"/>
      <c r="K48" s="24"/>
      <c r="L48" s="91"/>
      <c r="M48" s="17"/>
      <c r="N48" s="17"/>
      <c r="O48" s="17"/>
      <c r="P48" s="17"/>
      <c r="Q48" s="17"/>
      <c r="R48" s="17"/>
    </row>
    <row r="49" spans="2:18" ht="45" customHeight="1">
      <c r="B49" s="91"/>
      <c r="C49" s="91"/>
      <c r="D49" s="91"/>
      <c r="E49" s="97"/>
      <c r="F49" s="97"/>
      <c r="G49" s="94"/>
      <c r="H49" s="95"/>
      <c r="I49" s="96"/>
      <c r="J49" s="95"/>
      <c r="K49" s="24"/>
      <c r="L49" s="91"/>
      <c r="M49" s="17"/>
      <c r="N49" s="17"/>
      <c r="O49" s="17"/>
      <c r="P49" s="17"/>
      <c r="Q49" s="17"/>
      <c r="R49" s="17"/>
    </row>
    <row r="50" spans="2:18" ht="45" customHeight="1">
      <c r="B50" s="26"/>
      <c r="C50" s="26"/>
      <c r="D50" s="26"/>
      <c r="E50" s="98"/>
      <c r="F50" s="26"/>
      <c r="G50" s="96"/>
      <c r="H50" s="95"/>
      <c r="I50" s="96"/>
      <c r="J50" s="91"/>
      <c r="K50" s="91"/>
      <c r="L50" s="91"/>
      <c r="M50" s="17"/>
      <c r="N50" s="17"/>
      <c r="O50" s="17"/>
      <c r="P50" s="17"/>
      <c r="Q50" s="17"/>
      <c r="R50" s="17"/>
    </row>
    <row r="51" spans="2:18" ht="45" customHeight="1">
      <c r="B51" s="8"/>
      <c r="C51" s="9"/>
      <c r="D51" s="7"/>
      <c r="E51" s="7"/>
      <c r="F51" s="7"/>
      <c r="L51" s="17"/>
      <c r="M51" s="17"/>
      <c r="N51" s="17"/>
      <c r="O51" s="17"/>
      <c r="P51" s="17"/>
      <c r="Q51" s="17"/>
      <c r="R51" s="17"/>
    </row>
    <row r="52" spans="2:18" ht="45" customHeight="1">
      <c r="B52" s="8"/>
      <c r="C52" s="9"/>
      <c r="D52" s="7"/>
      <c r="E52" s="7"/>
      <c r="F52" s="18"/>
      <c r="L52" s="17"/>
      <c r="M52" s="17"/>
      <c r="N52" s="17"/>
      <c r="O52" s="17"/>
      <c r="P52" s="17"/>
      <c r="Q52" s="17"/>
      <c r="R52" s="17"/>
    </row>
    <row r="53" spans="2:18" ht="45" customHeight="1">
      <c r="B53" s="8"/>
      <c r="C53" s="9"/>
      <c r="D53" s="10"/>
      <c r="E53" s="10"/>
      <c r="F53" s="18"/>
      <c r="L53" s="17"/>
      <c r="M53" s="17"/>
      <c r="N53" s="17"/>
      <c r="O53" s="17"/>
      <c r="P53" s="17"/>
      <c r="Q53" s="17"/>
      <c r="R53" s="17"/>
    </row>
    <row r="54" spans="2:18" ht="45" customHeight="1">
      <c r="B54" s="8"/>
      <c r="C54" s="9"/>
      <c r="D54" s="10"/>
      <c r="E54" s="10"/>
      <c r="F54" s="18"/>
      <c r="L54" s="17"/>
      <c r="M54" s="17"/>
      <c r="N54" s="17"/>
      <c r="O54" s="17"/>
      <c r="P54" s="17"/>
      <c r="Q54" s="17"/>
      <c r="R54" s="17"/>
    </row>
    <row r="55" spans="2:18" ht="45" customHeight="1">
      <c r="B55" s="8"/>
      <c r="C55" s="9"/>
      <c r="D55" s="10"/>
      <c r="E55" s="10"/>
      <c r="F55" s="18"/>
      <c r="G55" s="18"/>
      <c r="H55" s="18"/>
      <c r="I55" s="18"/>
      <c r="J55" s="18"/>
      <c r="K55" s="10"/>
      <c r="L55" s="10"/>
      <c r="M55" s="22"/>
      <c r="N55" s="22"/>
      <c r="O55" s="22"/>
      <c r="P55" s="22"/>
      <c r="Q55" s="22"/>
      <c r="R55" s="22"/>
    </row>
    <row r="56" spans="2:18" ht="45" customHeight="1">
      <c r="B56" s="10"/>
      <c r="C56" s="10"/>
      <c r="D56" s="10"/>
      <c r="E56" s="10"/>
      <c r="G56" s="10"/>
      <c r="H56" s="10"/>
      <c r="I56" s="10"/>
      <c r="J56" s="10"/>
      <c r="K56" s="10"/>
      <c r="L56" s="10"/>
      <c r="M56" s="22"/>
      <c r="N56" s="22"/>
      <c r="O56" s="22"/>
      <c r="P56" s="22"/>
      <c r="Q56" s="22"/>
      <c r="R56" s="22"/>
    </row>
    <row r="57" spans="2:18" ht="45" customHeight="1">
      <c r="G57" s="10"/>
    </row>
  </sheetData>
  <sheetProtection password="F3B8" sheet="1" objects="1" scenarios="1" selectLockedCells="1"/>
  <mergeCells count="10">
    <mergeCell ref="C25:E25"/>
    <mergeCell ref="B26:C26"/>
    <mergeCell ref="I26:J26"/>
    <mergeCell ref="B38:C38"/>
    <mergeCell ref="O3:R3"/>
    <mergeCell ref="O4:R4"/>
    <mergeCell ref="P11:Q11"/>
    <mergeCell ref="I12:J12"/>
    <mergeCell ref="B12:C12"/>
    <mergeCell ref="C11:E11"/>
  </mergeCells>
  <pageMargins left="0.7" right="0.7" top="0.75" bottom="0.75" header="0.3" footer="0.3"/>
  <pageSetup paperSize="9" scale="29" orientation="portrait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zoomScale="50" zoomScaleNormal="50" zoomScaleSheetLayoutView="70" workbookViewId="0">
      <selection activeCell="G21" sqref="G21"/>
    </sheetView>
  </sheetViews>
  <sheetFormatPr defaultColWidth="16.42578125" defaultRowHeight="45" customHeight="1"/>
  <cols>
    <col min="1" max="1" width="4.140625" style="2" customWidth="1"/>
    <col min="2" max="16384" width="16.42578125" style="2"/>
  </cols>
  <sheetData>
    <row r="1" s="1" customFormat="1" ht="20.25" customHeight="1"/>
    <row r="2" s="1" customFormat="1" ht="45" customHeight="1"/>
    <row r="3" s="1" customFormat="1" ht="45" customHeight="1"/>
    <row r="4" s="1" customFormat="1" ht="45" customHeight="1"/>
    <row r="5" s="1" customFormat="1" ht="45" customHeight="1"/>
  </sheetData>
  <sheetProtection password="909C" sheet="1" objects="1" scenarios="1" selectLockedCells="1"/>
  <pageMargins left="0.7" right="0.7" top="0.75" bottom="0.75" header="0.3" footer="0.3"/>
  <pageSetup paperSize="9" scale="43" orientation="portrait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zoomScale="50" zoomScaleNormal="50" workbookViewId="0">
      <selection activeCell="E21" sqref="E21"/>
    </sheetView>
  </sheetViews>
  <sheetFormatPr defaultColWidth="16.42578125" defaultRowHeight="45" customHeight="1"/>
  <cols>
    <col min="1" max="1" width="4.140625" style="2" customWidth="1"/>
    <col min="2" max="16384" width="16.42578125" style="2"/>
  </cols>
  <sheetData>
    <row r="1" s="1" customFormat="1" ht="20.25" customHeight="1"/>
    <row r="2" s="1" customFormat="1" ht="45" customHeight="1"/>
    <row r="3" s="1" customFormat="1" ht="45" customHeight="1"/>
    <row r="4" s="1" customFormat="1" ht="45" customHeight="1"/>
    <row r="5" s="1" customFormat="1" ht="45" customHeight="1"/>
  </sheetData>
  <sheetProtection password="909C" sheet="1" objects="1" scenarios="1" selectLockedCells="1"/>
  <pageMargins left="0.7" right="0.7" top="0.75" bottom="0.75" header="0.3" footer="0.3"/>
  <pageSetup paperSize="9" scale="43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Foglio1</vt:lpstr>
      <vt:lpstr>Foglio2</vt:lpstr>
      <vt:lpstr>Foglio3</vt:lpstr>
      <vt:lpstr>Foglio1!Area_stampa</vt:lpstr>
      <vt:lpstr>Foglio2!Area_stampa</vt:lpstr>
      <vt:lpstr>Foglio3!Area_stampa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Loffredo</dc:creator>
  <cp:lastModifiedBy>utente</cp:lastModifiedBy>
  <cp:lastPrinted>2015-11-10T07:13:36Z</cp:lastPrinted>
  <dcterms:created xsi:type="dcterms:W3CDTF">2011-08-14T12:36:06Z</dcterms:created>
  <dcterms:modified xsi:type="dcterms:W3CDTF">2024-10-26T08:26:08Z</dcterms:modified>
</cp:coreProperties>
</file>